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970" activeTab="0"/>
  </bookViews>
  <sheets>
    <sheet name="parc" sheetId="1" r:id="rId1"/>
    <sheet name="rezerve programate" sheetId="2" r:id="rId2"/>
  </sheets>
  <definedNames/>
  <calcPr fullCalcOnLoad="1"/>
</workbook>
</file>

<file path=xl/sharedStrings.xml><?xml version="1.0" encoding="utf-8"?>
<sst xmlns="http://schemas.openxmlformats.org/spreadsheetml/2006/main" count="268" uniqueCount="148">
  <si>
    <t>TRAMVAIE</t>
  </si>
  <si>
    <t>TROLEIBUZE</t>
  </si>
  <si>
    <t>AUTOBUZE</t>
  </si>
  <si>
    <t>REAL.</t>
  </si>
  <si>
    <t>ACTIV</t>
  </si>
  <si>
    <t>PARC INACTIV</t>
  </si>
  <si>
    <t>MARCA</t>
  </si>
  <si>
    <t>TOTAL</t>
  </si>
  <si>
    <t>din care</t>
  </si>
  <si>
    <t>DISP.</t>
  </si>
  <si>
    <t>PROG.</t>
  </si>
  <si>
    <t>REZ.</t>
  </si>
  <si>
    <t>RDJ.</t>
  </si>
  <si>
    <t>%</t>
  </si>
  <si>
    <t>RK</t>
  </si>
  <si>
    <t>RC</t>
  </si>
  <si>
    <t>Casare</t>
  </si>
  <si>
    <t>DAC 412 E</t>
  </si>
  <si>
    <t>T4R</t>
  </si>
  <si>
    <t>TRANSPORT ELECTRIC</t>
  </si>
  <si>
    <t>CURSE SPECIALE</t>
  </si>
  <si>
    <t>TOT. MOT.</t>
  </si>
  <si>
    <t>PARC</t>
  </si>
  <si>
    <t>BUC. NOI</t>
  </si>
  <si>
    <t>FLOREASCA</t>
  </si>
  <si>
    <t>OBREGIA</t>
  </si>
  <si>
    <t>AUTOTURNURI</t>
  </si>
  <si>
    <t>VICTORIA</t>
  </si>
  <si>
    <t>BERCENI</t>
  </si>
  <si>
    <t>FERENTARI</t>
  </si>
  <si>
    <t>ALEXANDRIA</t>
  </si>
  <si>
    <t>BUJORENI</t>
  </si>
  <si>
    <t>NORDULUI</t>
  </si>
  <si>
    <t>REMORCHERE</t>
  </si>
  <si>
    <t>COLENTINA</t>
  </si>
  <si>
    <t>MILITARI</t>
  </si>
  <si>
    <t>TITAN</t>
  </si>
  <si>
    <t>AB</t>
  </si>
  <si>
    <t>TW</t>
  </si>
  <si>
    <t>TB</t>
  </si>
  <si>
    <t>Unitatea</t>
  </si>
  <si>
    <t>Curente</t>
  </si>
  <si>
    <t>Mod de transport</t>
  </si>
  <si>
    <t>schimbul 1</t>
  </si>
  <si>
    <t>schimbul 2</t>
  </si>
  <si>
    <t xml:space="preserve">     TOTAL       TW</t>
  </si>
  <si>
    <t xml:space="preserve">     TOTAL    TB</t>
  </si>
  <si>
    <t xml:space="preserve">    TOTAL    AB</t>
  </si>
  <si>
    <t xml:space="preserve">    TOTAL GENERAL</t>
  </si>
  <si>
    <t xml:space="preserve"> </t>
  </si>
  <si>
    <t xml:space="preserve">sch.1 </t>
  </si>
  <si>
    <t>sch.2</t>
  </si>
  <si>
    <t>REALIZAT</t>
  </si>
  <si>
    <t>CURENTE</t>
  </si>
  <si>
    <t>Vehicule</t>
  </si>
  <si>
    <t>Personal</t>
  </si>
  <si>
    <t>REZERVE VEH. SCH. 1</t>
  </si>
  <si>
    <t>VTM</t>
  </si>
  <si>
    <t>DEPANARI  CAUCIUC</t>
  </si>
  <si>
    <t>INTERVENTII</t>
  </si>
  <si>
    <t>MIJLOACE  INTERVENTIE</t>
  </si>
  <si>
    <t>Rezerve de statie</t>
  </si>
  <si>
    <t>BUCURESTII  NOI</t>
  </si>
  <si>
    <t>DUDESTI</t>
  </si>
  <si>
    <t>VATRA LUMINOASA</t>
  </si>
  <si>
    <t>PROG</t>
  </si>
  <si>
    <t>BUCURESTII NOI</t>
  </si>
  <si>
    <t xml:space="preserve">  </t>
  </si>
  <si>
    <t>V3A M-CA</t>
  </si>
  <si>
    <t>V3A M2s</t>
  </si>
  <si>
    <t>V2AT</t>
  </si>
  <si>
    <t xml:space="preserve">BUCUR LF </t>
  </si>
  <si>
    <t>BUCUR LF CA</t>
  </si>
  <si>
    <t>ROCAR 812E</t>
  </si>
  <si>
    <t>ASTRA IKARUS</t>
  </si>
  <si>
    <t>MERCEDES E4</t>
  </si>
  <si>
    <t xml:space="preserve">  PATRULE</t>
  </si>
  <si>
    <t>ASTRA IRISBUS</t>
  </si>
  <si>
    <t>PARC ACTIV</t>
  </si>
  <si>
    <t>ROCAR U412-260</t>
  </si>
  <si>
    <t>DAF SB 220</t>
  </si>
  <si>
    <t>V3APPC-CA</t>
  </si>
  <si>
    <t>V3A MCHPPC</t>
  </si>
  <si>
    <t>CATEGORIA DE VEHICUL</t>
  </si>
  <si>
    <t>REAL</t>
  </si>
  <si>
    <t>TOTAL VEH.</t>
  </si>
  <si>
    <t>MERCEDES E3</t>
  </si>
  <si>
    <t>V3A PPC</t>
  </si>
  <si>
    <t>V3AM</t>
  </si>
  <si>
    <t>V2ST</t>
  </si>
  <si>
    <t>INVENTAR TOTAL</t>
  </si>
  <si>
    <t>din care
CURSE SPECIALE</t>
  </si>
  <si>
    <t>INVENTAR</t>
  </si>
  <si>
    <t>PROGRAMAT</t>
  </si>
  <si>
    <t>GIURGIULUI</t>
  </si>
  <si>
    <r>
      <rPr>
        <b/>
        <sz val="16"/>
        <rFont val="Times New Roman"/>
        <family val="1"/>
      </rPr>
      <t xml:space="preserve">    </t>
    </r>
    <r>
      <rPr>
        <sz val="16"/>
        <rFont val="Times New Roman"/>
        <family val="1"/>
      </rPr>
      <t xml:space="preserve"> </t>
    </r>
  </si>
  <si>
    <t>OTOKAR 10 m</t>
  </si>
  <si>
    <t>OTOKAR 12 m</t>
  </si>
  <si>
    <t>OTOKAR 18 m</t>
  </si>
  <si>
    <t>*Nota: Toate vagoanele au sistemul de blocare al usilor in functiune</t>
  </si>
  <si>
    <t xml:space="preserve">GIURGIULUI </t>
  </si>
  <si>
    <t>Comodat</t>
  </si>
  <si>
    <t>Scoala</t>
  </si>
  <si>
    <t>MERCEDES HIBRID</t>
  </si>
  <si>
    <t>V3ACHPPC</t>
  </si>
  <si>
    <t>V3AM 2s</t>
  </si>
  <si>
    <t>V3AM-CA</t>
  </si>
  <si>
    <t>V3APPC</t>
  </si>
  <si>
    <t>TOTAL V3M</t>
  </si>
  <si>
    <t>V T M  **</t>
  </si>
  <si>
    <t>SCOALA</t>
  </si>
  <si>
    <t>ROCAR412 E/812E</t>
  </si>
  <si>
    <t>MERCEDES EURO4</t>
  </si>
  <si>
    <t>Linii orasenesti</t>
  </si>
  <si>
    <t>Linii troleibuz</t>
  </si>
  <si>
    <t>Linii tramvai</t>
  </si>
  <si>
    <t>Linii regionale</t>
  </si>
  <si>
    <t xml:space="preserve">Linii naveta </t>
  </si>
  <si>
    <t>Linii expres</t>
  </si>
  <si>
    <t>TRANSPORT AUTOBUZE</t>
  </si>
  <si>
    <r>
      <t>*</t>
    </r>
    <r>
      <rPr>
        <b/>
        <sz val="14"/>
        <color indexed="8"/>
        <rFont val="Times New Roman"/>
        <family val="1"/>
      </rPr>
      <t>Nota: 1 autobuz Mercedes E3 predat conform protocol la Service Ciclop S.A. (Autobaza Ferentari);</t>
    </r>
  </si>
  <si>
    <r>
      <t>*</t>
    </r>
    <r>
      <rPr>
        <b/>
        <sz val="14"/>
        <color indexed="8"/>
        <rFont val="Times New Roman"/>
        <family val="1"/>
      </rPr>
      <t>Nota: 2 autobuze Mercedes E3 predate cu acord de cooperare pentru orasul Chisinau (cate un autobuz de la autobazele: Ferentari si Titan);</t>
    </r>
  </si>
  <si>
    <t>Transf. in electric/GNC</t>
  </si>
  <si>
    <t>Defecte si avariate</t>
  </si>
  <si>
    <t xml:space="preserve">                              </t>
  </si>
  <si>
    <r>
      <rPr>
        <sz val="16"/>
        <color indexed="10"/>
        <rFont val="Times New Roman"/>
        <family val="1"/>
      </rPr>
      <t>*</t>
    </r>
    <r>
      <rPr>
        <sz val="16"/>
        <rFont val="Times New Roman"/>
        <family val="1"/>
      </rPr>
      <t>I</t>
    </r>
    <r>
      <rPr>
        <sz val="16"/>
        <color indexed="8"/>
        <rFont val="Times New Roman"/>
        <family val="1"/>
      </rPr>
      <t>n</t>
    </r>
    <r>
      <rPr>
        <sz val="16"/>
        <rFont val="Times New Roman"/>
        <family val="1"/>
      </rPr>
      <t>clusiv linia expres 783 cu program nocturn</t>
    </r>
  </si>
  <si>
    <r>
      <rPr>
        <b/>
        <sz val="14"/>
        <color indexed="10"/>
        <rFont val="Times New Roman"/>
        <family val="1"/>
      </rPr>
      <t>*</t>
    </r>
    <r>
      <rPr>
        <b/>
        <sz val="14"/>
        <color indexed="8"/>
        <rFont val="Times New Roman"/>
        <family val="1"/>
      </rPr>
      <t>Nota: 3 autobuze Mercedes E3 - școală (Autobaza Titan);</t>
    </r>
  </si>
  <si>
    <r>
      <t>981</t>
    </r>
    <r>
      <rPr>
        <b/>
        <sz val="14"/>
        <color indexed="10"/>
        <rFont val="Calibri"/>
        <family val="2"/>
      </rPr>
      <t>*</t>
    </r>
  </si>
  <si>
    <r>
      <rPr>
        <b/>
        <sz val="14"/>
        <color indexed="10"/>
        <rFont val="Times New Roman"/>
        <family val="1"/>
      </rPr>
      <t>*</t>
    </r>
    <r>
      <rPr>
        <b/>
        <sz val="14"/>
        <color indexed="8"/>
        <rFont val="Times New Roman"/>
        <family val="1"/>
      </rPr>
      <t>Nota: 2 autobuze Mercedes E3 - predat catre URAC-Atelierele Centrale (Autobaza Ferentari, Autobaza Giurgiului).</t>
    </r>
  </si>
  <si>
    <t>DAETA  AUTOBAZE</t>
  </si>
  <si>
    <t>DAETE DEPOURI TROLEIBUZE</t>
  </si>
  <si>
    <t>DAETE DEPOURI TRAMVAIE</t>
  </si>
  <si>
    <t xml:space="preserve">           DISPECERAT DIRECTIE</t>
  </si>
  <si>
    <r>
      <t>Linii noapte</t>
    </r>
    <r>
      <rPr>
        <sz val="16"/>
        <color indexed="10"/>
        <rFont val="Times New Roman"/>
        <family val="1"/>
      </rPr>
      <t>*</t>
    </r>
  </si>
  <si>
    <t xml:space="preserve"> DIRECTIA EXPLOATARE SI SIGURANTA CIRCULATIEI                                                           S.D.C                                                                                                                                                                                                       
             </t>
  </si>
  <si>
    <t xml:space="preserve"> MERCEDES EURO3+EURO4</t>
  </si>
  <si>
    <t>DISPECERAT DIRECTIE</t>
  </si>
  <si>
    <t>SERVICIUL DISPECERIZAREA CIRCULATIEI</t>
  </si>
  <si>
    <r>
      <rPr>
        <sz val="16"/>
        <rFont val="Times New Roman"/>
        <family val="1"/>
      </rPr>
      <t>DIRECTIA EXPLOATARE SI SIGURANTA CIRCULATIEI</t>
    </r>
    <r>
      <rPr>
        <sz val="20"/>
        <rFont val="Times New Roman"/>
        <family val="1"/>
      </rPr>
      <t xml:space="preserve">
             </t>
    </r>
  </si>
  <si>
    <t>VATRA LUM.</t>
  </si>
  <si>
    <r>
      <rPr>
        <b/>
        <sz val="14"/>
        <color indexed="10"/>
        <rFont val="Times New Roman"/>
        <family val="1"/>
      </rPr>
      <t>*</t>
    </r>
    <r>
      <rPr>
        <b/>
        <sz val="14"/>
        <color indexed="8"/>
        <rFont val="Times New Roman"/>
        <family val="1"/>
      </rPr>
      <t xml:space="preserve">Nota: 1 autobuz  Mercedes E3 predat conform protocol de colaborare la S.C. Inter - Gas Romania  SRL (Autobaza Militari);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 xml:space="preserve">                                                                                 </t>
    </r>
  </si>
  <si>
    <t>-1</t>
  </si>
  <si>
    <t>SITUATIA PARCULUI LA DATA DE 11.05.2022</t>
  </si>
  <si>
    <t>Ofiter de serviciu: Kosz Balint</t>
  </si>
  <si>
    <t xml:space="preserve">       REZERVE DE  STATIE IN ZIUA DE 11.05.2022</t>
  </si>
  <si>
    <t>Raporteaza Transport Autobuze: Antonescu C-tin</t>
  </si>
  <si>
    <t>Raporteaza Transport Electric: Cercel Gabriela</t>
  </si>
  <si>
    <t>+2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</si>
</sst>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%"/>
    <numFmt numFmtId="185" formatCode="[$-418]d\ mmmm\ yyyy"/>
    <numFmt numFmtId="186" formatCode="[$-409]dddd\,\ mmmm\ dd\,\ yyyy"/>
    <numFmt numFmtId="187" formatCode="[$-409]h:mm:ss\ AM/PM"/>
    <numFmt numFmtId="188" formatCode="0.000%"/>
    <numFmt numFmtId="189" formatCode="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Arial Narrow"/>
      <family val="2"/>
    </font>
    <font>
      <b/>
      <sz val="16"/>
      <name val="Arial Narrow"/>
      <family val="2"/>
    </font>
    <font>
      <b/>
      <sz val="16"/>
      <color indexed="8"/>
      <name val="Arial Narrow"/>
      <family val="2"/>
    </font>
    <font>
      <sz val="16"/>
      <color indexed="22"/>
      <name val="Arial Narrow"/>
      <family val="2"/>
    </font>
    <font>
      <b/>
      <sz val="20"/>
      <name val="Times New Roman"/>
      <family val="1"/>
    </font>
    <font>
      <sz val="16"/>
      <name val="Times New Roman"/>
      <family val="1"/>
    </font>
    <font>
      <b/>
      <sz val="30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sz val="16"/>
      <name val="Arial Narrow"/>
      <family val="2"/>
    </font>
    <font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i/>
      <sz val="12"/>
      <color indexed="8"/>
      <name val="Arial Narrow"/>
      <family val="2"/>
    </font>
    <font>
      <sz val="16"/>
      <color indexed="10"/>
      <name val="Times New Roman"/>
      <family val="1"/>
    </font>
    <font>
      <b/>
      <u val="single"/>
      <sz val="3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Arial Narrow"/>
      <family val="2"/>
    </font>
    <font>
      <b/>
      <sz val="14"/>
      <color indexed="10"/>
      <name val="Calibri"/>
      <family val="2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12"/>
      <name val="Times New Roman"/>
      <family val="1"/>
    </font>
    <font>
      <b/>
      <sz val="14"/>
      <color indexed="3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00FF"/>
      <name val="Times New Roman"/>
      <family val="1"/>
    </font>
    <font>
      <b/>
      <sz val="16"/>
      <color rgb="FF0000CC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  <font>
      <b/>
      <sz val="14"/>
      <color rgb="FF0000CC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6"/>
      <color rgb="FF0000CC"/>
      <name val="Times New Roman"/>
      <family val="1"/>
    </font>
    <font>
      <b/>
      <sz val="14"/>
      <color rgb="FF0070C0"/>
      <name val="Times New Roman"/>
      <family val="1"/>
    </font>
    <font>
      <b/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1" fillId="31" borderId="7" applyNumberFormat="0" applyFont="0" applyAlignment="0" applyProtection="0"/>
    <xf numFmtId="0" fontId="62" fillId="26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13"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15" fillId="32" borderId="0" xfId="0" applyFont="1" applyFill="1" applyAlignment="1">
      <alignment/>
    </xf>
    <xf numFmtId="0" fontId="15" fillId="0" borderId="0" xfId="0" applyFont="1" applyAlignment="1">
      <alignment/>
    </xf>
    <xf numFmtId="0" fontId="15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 wrapText="1"/>
    </xf>
    <xf numFmtId="0" fontId="9" fillId="32" borderId="0" xfId="0" applyFont="1" applyFill="1" applyBorder="1" applyAlignment="1">
      <alignment wrapText="1"/>
    </xf>
    <xf numFmtId="0" fontId="9" fillId="32" borderId="0" xfId="0" applyFont="1" applyFill="1" applyAlignment="1">
      <alignment wrapText="1"/>
    </xf>
    <xf numFmtId="0" fontId="9" fillId="32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0" fontId="1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5" fillId="34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5" fillId="33" borderId="20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5" fillId="34" borderId="21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wrapText="1"/>
    </xf>
    <xf numFmtId="0" fontId="9" fillId="32" borderId="0" xfId="0" applyFont="1" applyFill="1" applyAlignment="1">
      <alignment horizontal="left" wrapText="1"/>
    </xf>
    <xf numFmtId="0" fontId="4" fillId="32" borderId="0" xfId="0" applyFont="1" applyFill="1" applyAlignment="1">
      <alignment/>
    </xf>
    <xf numFmtId="0" fontId="6" fillId="33" borderId="22" xfId="0" applyFont="1" applyFill="1" applyBorder="1" applyAlignment="1">
      <alignment/>
    </xf>
    <xf numFmtId="0" fontId="4" fillId="32" borderId="23" xfId="0" applyFont="1" applyFill="1" applyBorder="1" applyAlignment="1">
      <alignment horizontal="center" wrapText="1"/>
    </xf>
    <xf numFmtId="0" fontId="4" fillId="32" borderId="24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25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wrapText="1"/>
    </xf>
    <xf numFmtId="0" fontId="5" fillId="34" borderId="27" xfId="0" applyFont="1" applyFill="1" applyBorder="1" applyAlignment="1">
      <alignment horizontal="center" wrapText="1"/>
    </xf>
    <xf numFmtId="0" fontId="4" fillId="32" borderId="28" xfId="0" applyFont="1" applyFill="1" applyBorder="1" applyAlignment="1">
      <alignment horizontal="center" wrapText="1"/>
    </xf>
    <xf numFmtId="0" fontId="4" fillId="32" borderId="29" xfId="0" applyFont="1" applyFill="1" applyBorder="1" applyAlignment="1">
      <alignment horizont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left"/>
    </xf>
    <xf numFmtId="0" fontId="4" fillId="32" borderId="0" xfId="0" applyFont="1" applyFill="1" applyAlignment="1">
      <alignment/>
    </xf>
    <xf numFmtId="0" fontId="5" fillId="34" borderId="30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32" borderId="32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4" fillId="32" borderId="34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wrapText="1"/>
    </xf>
    <xf numFmtId="0" fontId="14" fillId="0" borderId="37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49" fontId="66" fillId="32" borderId="0" xfId="0" applyNumberFormat="1" applyFont="1" applyFill="1" applyAlignment="1">
      <alignment horizontal="left" wrapText="1"/>
    </xf>
    <xf numFmtId="49" fontId="67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68" fillId="0" borderId="0" xfId="0" applyNumberFormat="1" applyFont="1" applyAlignment="1">
      <alignment wrapText="1"/>
    </xf>
    <xf numFmtId="0" fontId="4" fillId="32" borderId="0" xfId="0" applyFont="1" applyFill="1" applyAlignment="1">
      <alignment horizontal="center"/>
    </xf>
    <xf numFmtId="0" fontId="10" fillId="32" borderId="0" xfId="0" applyFont="1" applyFill="1" applyAlignment="1">
      <alignment vertical="center" wrapText="1"/>
    </xf>
    <xf numFmtId="0" fontId="3" fillId="32" borderId="12" xfId="0" applyFont="1" applyFill="1" applyBorder="1" applyAlignment="1">
      <alignment wrapText="1"/>
    </xf>
    <xf numFmtId="0" fontId="9" fillId="32" borderId="12" xfId="0" applyFont="1" applyFill="1" applyBorder="1" applyAlignment="1">
      <alignment horizontal="left" wrapText="1"/>
    </xf>
    <xf numFmtId="0" fontId="9" fillId="32" borderId="12" xfId="0" applyFont="1" applyFill="1" applyBorder="1" applyAlignment="1">
      <alignment wrapText="1"/>
    </xf>
    <xf numFmtId="0" fontId="13" fillId="33" borderId="40" xfId="0" applyFont="1" applyFill="1" applyBorder="1" applyAlignment="1">
      <alignment horizontal="center" wrapText="1"/>
    </xf>
    <xf numFmtId="0" fontId="9" fillId="32" borderId="33" xfId="0" applyFont="1" applyFill="1" applyBorder="1" applyAlignment="1">
      <alignment horizontal="center" vertical="center" wrapText="1"/>
    </xf>
    <xf numFmtId="0" fontId="9" fillId="32" borderId="41" xfId="0" applyFont="1" applyFill="1" applyBorder="1" applyAlignment="1">
      <alignment wrapText="1"/>
    </xf>
    <xf numFmtId="0" fontId="0" fillId="0" borderId="0" xfId="0" applyAlignment="1">
      <alignment/>
    </xf>
    <xf numFmtId="0" fontId="9" fillId="0" borderId="0" xfId="0" applyFont="1" applyAlignment="1">
      <alignment wrapText="1"/>
    </xf>
    <xf numFmtId="0" fontId="68" fillId="32" borderId="0" xfId="0" applyFont="1" applyFill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8" fillId="32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69" fillId="0" borderId="0" xfId="0" applyFont="1" applyAlignment="1">
      <alignment wrapText="1"/>
    </xf>
    <xf numFmtId="0" fontId="16" fillId="32" borderId="0" xfId="0" applyFont="1" applyFill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9" fillId="32" borderId="28" xfId="0" applyFont="1" applyFill="1" applyBorder="1" applyAlignment="1">
      <alignment horizontal="left" wrapText="1"/>
    </xf>
    <xf numFmtId="0" fontId="5" fillId="34" borderId="42" xfId="0" applyFont="1" applyFill="1" applyBorder="1" applyAlignment="1">
      <alignment horizontal="center" wrapText="1"/>
    </xf>
    <xf numFmtId="0" fontId="5" fillId="33" borderId="43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30" xfId="0" applyFont="1" applyFill="1" applyBorder="1" applyAlignment="1">
      <alignment horizontal="center" wrapText="1"/>
    </xf>
    <xf numFmtId="0" fontId="2" fillId="32" borderId="44" xfId="0" applyFont="1" applyFill="1" applyBorder="1" applyAlignment="1">
      <alignment horizontal="center" vertical="center" wrapText="1"/>
    </xf>
    <xf numFmtId="0" fontId="68" fillId="32" borderId="0" xfId="0" applyFont="1" applyFill="1" applyBorder="1" applyAlignment="1">
      <alignment vertical="top" wrapText="1"/>
    </xf>
    <xf numFmtId="0" fontId="9" fillId="32" borderId="45" xfId="0" applyFont="1" applyFill="1" applyBorder="1" applyAlignment="1">
      <alignment horizontal="right" vertical="center" wrapText="1"/>
    </xf>
    <xf numFmtId="0" fontId="9" fillId="32" borderId="29" xfId="0" applyFont="1" applyFill="1" applyBorder="1" applyAlignment="1">
      <alignment horizontal="right" vertical="center" wrapText="1"/>
    </xf>
    <xf numFmtId="0" fontId="13" fillId="33" borderId="19" xfId="0" applyFont="1" applyFill="1" applyBorder="1" applyAlignment="1">
      <alignment horizontal="center" wrapText="1"/>
    </xf>
    <xf numFmtId="0" fontId="15" fillId="0" borderId="0" xfId="0" applyFont="1" applyAlignment="1">
      <alignment wrapText="1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horizontal="center" vertical="center" wrapText="1"/>
    </xf>
    <xf numFmtId="0" fontId="20" fillId="32" borderId="0" xfId="0" applyFont="1" applyFill="1" applyAlignment="1">
      <alignment wrapText="1"/>
    </xf>
    <xf numFmtId="0" fontId="20" fillId="35" borderId="46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textRotation="90" wrapText="1"/>
    </xf>
    <xf numFmtId="0" fontId="2" fillId="32" borderId="14" xfId="0" applyFont="1" applyFill="1" applyBorder="1" applyAlignment="1">
      <alignment horizontal="center" vertical="center" textRotation="90" wrapText="1"/>
    </xf>
    <xf numFmtId="0" fontId="2" fillId="32" borderId="48" xfId="0" applyFont="1" applyFill="1" applyBorder="1" applyAlignment="1">
      <alignment vertical="center" wrapText="1"/>
    </xf>
    <xf numFmtId="49" fontId="70" fillId="32" borderId="0" xfId="0" applyNumberFormat="1" applyFont="1" applyFill="1" applyAlignment="1">
      <alignment horizontal="left" wrapText="1"/>
    </xf>
    <xf numFmtId="0" fontId="21" fillId="36" borderId="49" xfId="0" applyFont="1" applyFill="1" applyBorder="1" applyAlignment="1">
      <alignment horizontal="center" vertical="center" wrapText="1"/>
    </xf>
    <xf numFmtId="0" fontId="20" fillId="32" borderId="49" xfId="0" applyFont="1" applyFill="1" applyBorder="1" applyAlignment="1">
      <alignment horizontal="center" vertical="center" wrapText="1"/>
    </xf>
    <xf numFmtId="0" fontId="21" fillId="32" borderId="49" xfId="0" applyFont="1" applyFill="1" applyBorder="1" applyAlignment="1">
      <alignment horizontal="center" vertical="center" wrapText="1"/>
    </xf>
    <xf numFmtId="0" fontId="22" fillId="32" borderId="0" xfId="0" applyNumberFormat="1" applyFont="1" applyFill="1" applyAlignment="1">
      <alignment horizontal="left" vertical="center" wrapText="1"/>
    </xf>
    <xf numFmtId="0" fontId="2" fillId="32" borderId="50" xfId="0" applyFont="1" applyFill="1" applyBorder="1" applyAlignment="1">
      <alignment vertical="center" wrapText="1"/>
    </xf>
    <xf numFmtId="0" fontId="21" fillId="32" borderId="46" xfId="0" applyFont="1" applyFill="1" applyBorder="1" applyAlignment="1">
      <alignment horizontal="center" vertical="center" wrapText="1"/>
    </xf>
    <xf numFmtId="0" fontId="22" fillId="32" borderId="0" xfId="0" applyNumberFormat="1" applyFont="1" applyFill="1" applyAlignment="1">
      <alignment horizontal="left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71" fillId="32" borderId="46" xfId="0" applyFont="1" applyFill="1" applyBorder="1" applyAlignment="1">
      <alignment horizontal="center" vertical="center" wrapText="1"/>
    </xf>
    <xf numFmtId="0" fontId="72" fillId="32" borderId="0" xfId="0" applyNumberFormat="1" applyFont="1" applyFill="1" applyAlignment="1">
      <alignment horizontal="left" wrapText="1"/>
    </xf>
    <xf numFmtId="0" fontId="2" fillId="36" borderId="46" xfId="0" applyFont="1" applyFill="1" applyBorder="1" applyAlignment="1">
      <alignment horizontal="center" vertical="center" wrapText="1"/>
    </xf>
    <xf numFmtId="0" fontId="22" fillId="32" borderId="0" xfId="0" applyNumberFormat="1" applyFont="1" applyFill="1" applyAlignment="1">
      <alignment horizontal="center" vertical="center" wrapText="1"/>
    </xf>
    <xf numFmtId="0" fontId="22" fillId="32" borderId="51" xfId="0" applyNumberFormat="1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vertical="center" wrapText="1"/>
    </xf>
    <xf numFmtId="0" fontId="2" fillId="36" borderId="18" xfId="0" applyFont="1" applyFill="1" applyBorder="1" applyAlignment="1">
      <alignment vertical="center" wrapText="1"/>
    </xf>
    <xf numFmtId="0" fontId="22" fillId="32" borderId="0" xfId="0" applyFont="1" applyFill="1" applyBorder="1" applyAlignment="1">
      <alignment horizontal="left" wrapText="1"/>
    </xf>
    <xf numFmtId="0" fontId="22" fillId="32" borderId="29" xfId="0" applyFont="1" applyFill="1" applyBorder="1" applyAlignment="1">
      <alignment horizontal="left" wrapText="1"/>
    </xf>
    <xf numFmtId="0" fontId="23" fillId="0" borderId="0" xfId="0" applyFont="1" applyAlignment="1">
      <alignment wrapText="1"/>
    </xf>
    <xf numFmtId="0" fontId="73" fillId="0" borderId="0" xfId="0" applyFont="1" applyAlignment="1">
      <alignment wrapText="1"/>
    </xf>
    <xf numFmtId="0" fontId="74" fillId="0" borderId="0" xfId="0" applyFont="1" applyAlignment="1">
      <alignment/>
    </xf>
    <xf numFmtId="0" fontId="15" fillId="0" borderId="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left" vertical="top" wrapText="1"/>
    </xf>
    <xf numFmtId="0" fontId="20" fillId="33" borderId="46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72" fillId="32" borderId="0" xfId="0" applyFont="1" applyFill="1" applyBorder="1" applyAlignment="1">
      <alignment wrapText="1"/>
    </xf>
    <xf numFmtId="0" fontId="2" fillId="32" borderId="34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72" fillId="32" borderId="0" xfId="0" applyFont="1" applyFill="1" applyBorder="1" applyAlignment="1">
      <alignment vertical="top" wrapText="1"/>
    </xf>
    <xf numFmtId="0" fontId="20" fillId="32" borderId="21" xfId="0" applyFont="1" applyFill="1" applyBorder="1" applyAlignment="1">
      <alignment horizontal="center" vertical="center" wrapText="1"/>
    </xf>
    <xf numFmtId="0" fontId="20" fillId="33" borderId="53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0" fontId="15" fillId="35" borderId="0" xfId="0" applyFont="1" applyFill="1" applyAlignment="1">
      <alignment/>
    </xf>
    <xf numFmtId="0" fontId="72" fillId="32" borderId="0" xfId="0" applyFont="1" applyFill="1" applyBorder="1" applyAlignment="1">
      <alignment horizontal="left" vertical="top" wrapText="1"/>
    </xf>
    <xf numFmtId="0" fontId="23" fillId="35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/>
    </xf>
    <xf numFmtId="0" fontId="71" fillId="32" borderId="49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0" fillId="36" borderId="53" xfId="0" applyFont="1" applyFill="1" applyBorder="1" applyAlignment="1">
      <alignment horizontal="center" vertical="center" wrapText="1"/>
    </xf>
    <xf numFmtId="0" fontId="20" fillId="36" borderId="20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75" fillId="36" borderId="54" xfId="0" applyFont="1" applyFill="1" applyBorder="1" applyAlignment="1">
      <alignment horizontal="center" vertical="center" wrapText="1"/>
    </xf>
    <xf numFmtId="0" fontId="71" fillId="36" borderId="54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wrapText="1"/>
    </xf>
    <xf numFmtId="0" fontId="23" fillId="35" borderId="0" xfId="0" applyFont="1" applyFill="1" applyAlignment="1">
      <alignment wrapText="1"/>
    </xf>
    <xf numFmtId="49" fontId="72" fillId="32" borderId="0" xfId="0" applyNumberFormat="1" applyFont="1" applyFill="1" applyAlignment="1">
      <alignment horizontal="left" wrapText="1"/>
    </xf>
    <xf numFmtId="49" fontId="22" fillId="32" borderId="0" xfId="0" applyNumberFormat="1" applyFont="1" applyFill="1" applyAlignment="1">
      <alignment horizontal="left" vertical="center" wrapText="1"/>
    </xf>
    <xf numFmtId="0" fontId="21" fillId="35" borderId="0" xfId="0" applyFont="1" applyFill="1" applyAlignment="1">
      <alignment/>
    </xf>
    <xf numFmtId="0" fontId="21" fillId="35" borderId="0" xfId="0" applyFont="1" applyFill="1" applyAlignment="1">
      <alignment horizontal="left"/>
    </xf>
    <xf numFmtId="0" fontId="20" fillId="35" borderId="46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left" vertical="center"/>
    </xf>
    <xf numFmtId="0" fontId="20" fillId="35" borderId="46" xfId="0" applyFont="1" applyFill="1" applyBorder="1" applyAlignment="1">
      <alignment horizontal="center" vertical="center" wrapText="1"/>
    </xf>
    <xf numFmtId="0" fontId="20" fillId="36" borderId="49" xfId="0" applyFont="1" applyFill="1" applyBorder="1" applyAlignment="1">
      <alignment horizontal="center" vertical="center" wrapText="1"/>
    </xf>
    <xf numFmtId="0" fontId="20" fillId="36" borderId="55" xfId="0" applyFont="1" applyFill="1" applyBorder="1" applyAlignment="1">
      <alignment horizontal="center" vertical="center" wrapText="1"/>
    </xf>
    <xf numFmtId="0" fontId="20" fillId="33" borderId="56" xfId="0" applyFont="1" applyFill="1" applyBorder="1" applyAlignment="1">
      <alignment horizontal="center" vertical="center" wrapText="1"/>
    </xf>
    <xf numFmtId="0" fontId="20" fillId="33" borderId="45" xfId="0" applyFont="1" applyFill="1" applyBorder="1" applyAlignment="1">
      <alignment horizontal="center" vertical="center" wrapText="1"/>
    </xf>
    <xf numFmtId="0" fontId="20" fillId="33" borderId="57" xfId="0" applyFont="1" applyFill="1" applyBorder="1" applyAlignment="1">
      <alignment horizontal="center" vertical="center" wrapText="1"/>
    </xf>
    <xf numFmtId="49" fontId="68" fillId="32" borderId="0" xfId="0" applyNumberFormat="1" applyFont="1" applyFill="1" applyAlignment="1">
      <alignment horizontal="left" wrapText="1"/>
    </xf>
    <xf numFmtId="0" fontId="20" fillId="35" borderId="46" xfId="0" applyFont="1" applyFill="1" applyBorder="1" applyAlignment="1">
      <alignment horizontal="center" vertical="center" wrapText="1"/>
    </xf>
    <xf numFmtId="0" fontId="20" fillId="35" borderId="58" xfId="0" applyFont="1" applyFill="1" applyBorder="1" applyAlignment="1">
      <alignment horizontal="center" vertical="center" wrapText="1"/>
    </xf>
    <xf numFmtId="0" fontId="20" fillId="35" borderId="47" xfId="0" applyFont="1" applyFill="1" applyBorder="1" applyAlignment="1">
      <alignment horizontal="center" vertical="center" wrapText="1"/>
    </xf>
    <xf numFmtId="0" fontId="20" fillId="35" borderId="46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6" borderId="27" xfId="0" applyFont="1" applyFill="1" applyBorder="1" applyAlignment="1">
      <alignment horizontal="center" vertical="center" wrapText="1"/>
    </xf>
    <xf numFmtId="0" fontId="20" fillId="36" borderId="54" xfId="0" applyFont="1" applyFill="1" applyBorder="1" applyAlignment="1">
      <alignment horizontal="center" vertical="center" wrapText="1"/>
    </xf>
    <xf numFmtId="0" fontId="21" fillId="36" borderId="54" xfId="0" applyFont="1" applyFill="1" applyBorder="1" applyAlignment="1">
      <alignment horizontal="center" vertical="center" wrapText="1"/>
    </xf>
    <xf numFmtId="0" fontId="21" fillId="36" borderId="17" xfId="0" applyFont="1" applyFill="1" applyBorder="1" applyAlignment="1">
      <alignment horizontal="center" vertical="center" wrapText="1"/>
    </xf>
    <xf numFmtId="49" fontId="70" fillId="32" borderId="0" xfId="0" applyNumberFormat="1" applyFont="1" applyFill="1" applyAlignment="1">
      <alignment horizontal="left" vertical="center" wrapText="1"/>
    </xf>
    <xf numFmtId="0" fontId="6" fillId="32" borderId="0" xfId="0" applyFont="1" applyFill="1" applyAlignment="1">
      <alignment horizontal="left"/>
    </xf>
    <xf numFmtId="0" fontId="25" fillId="32" borderId="0" xfId="0" applyFont="1" applyFill="1" applyAlignment="1">
      <alignment horizontal="left"/>
    </xf>
    <xf numFmtId="49" fontId="72" fillId="32" borderId="59" xfId="0" applyNumberFormat="1" applyFont="1" applyFill="1" applyBorder="1" applyAlignment="1">
      <alignment horizontal="left" vertical="center" wrapText="1"/>
    </xf>
    <xf numFmtId="0" fontId="71" fillId="35" borderId="46" xfId="0" applyFont="1" applyFill="1" applyBorder="1" applyAlignment="1">
      <alignment horizontal="center" vertical="center" wrapText="1"/>
    </xf>
    <xf numFmtId="0" fontId="20" fillId="36" borderId="53" xfId="0" applyFont="1" applyFill="1" applyBorder="1" applyAlignment="1">
      <alignment horizontal="center" vertical="center" wrapText="1"/>
    </xf>
    <xf numFmtId="0" fontId="20" fillId="35" borderId="46" xfId="0" applyFont="1" applyFill="1" applyBorder="1" applyAlignment="1">
      <alignment horizontal="center" vertical="center" wrapText="1"/>
    </xf>
    <xf numFmtId="49" fontId="68" fillId="32" borderId="0" xfId="0" applyNumberFormat="1" applyFont="1" applyFill="1" applyAlignment="1">
      <alignment wrapText="1"/>
    </xf>
    <xf numFmtId="0" fontId="71" fillId="35" borderId="10" xfId="0" applyFont="1" applyFill="1" applyBorder="1" applyAlignment="1">
      <alignment horizontal="center" vertical="center" wrapText="1"/>
    </xf>
    <xf numFmtId="0" fontId="71" fillId="35" borderId="58" xfId="0" applyFont="1" applyFill="1" applyBorder="1" applyAlignment="1">
      <alignment horizontal="center" vertical="center" wrapText="1"/>
    </xf>
    <xf numFmtId="0" fontId="71" fillId="35" borderId="12" xfId="0" applyFont="1" applyFill="1" applyBorder="1" applyAlignment="1">
      <alignment horizontal="center" vertical="center" wrapText="1"/>
    </xf>
    <xf numFmtId="0" fontId="76" fillId="0" borderId="0" xfId="0" applyFont="1" applyAlignment="1">
      <alignment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56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wrapText="1"/>
    </xf>
    <xf numFmtId="0" fontId="5" fillId="33" borderId="62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47" xfId="0" applyFont="1" applyFill="1" applyBorder="1" applyAlignment="1">
      <alignment horizontal="center" vertical="center" wrapText="1"/>
    </xf>
    <xf numFmtId="0" fontId="20" fillId="35" borderId="46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2" borderId="63" xfId="0" applyFont="1" applyFill="1" applyBorder="1" applyAlignment="1">
      <alignment horizontal="center" vertical="center" wrapText="1"/>
    </xf>
    <xf numFmtId="0" fontId="20" fillId="36" borderId="64" xfId="0" applyFont="1" applyFill="1" applyBorder="1" applyAlignment="1">
      <alignment horizontal="center" vertical="center" wrapText="1"/>
    </xf>
    <xf numFmtId="0" fontId="20" fillId="32" borderId="33" xfId="0" applyFont="1" applyFill="1" applyBorder="1" applyAlignment="1">
      <alignment horizontal="center" vertical="center" wrapText="1"/>
    </xf>
    <xf numFmtId="0" fontId="71" fillId="32" borderId="23" xfId="0" applyFont="1" applyFill="1" applyBorder="1" applyAlignment="1">
      <alignment horizontal="center" vertical="center" wrapText="1"/>
    </xf>
    <xf numFmtId="0" fontId="71" fillId="32" borderId="13" xfId="0" applyFont="1" applyFill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left" vertical="center" wrapText="1"/>
    </xf>
    <xf numFmtId="0" fontId="2" fillId="32" borderId="66" xfId="0" applyFont="1" applyFill="1" applyBorder="1" applyAlignment="1">
      <alignment horizontal="left" vertical="center" wrapText="1"/>
    </xf>
    <xf numFmtId="0" fontId="2" fillId="32" borderId="67" xfId="0" applyFont="1" applyFill="1" applyBorder="1" applyAlignment="1">
      <alignment horizontal="left" vertical="center" wrapText="1"/>
    </xf>
    <xf numFmtId="0" fontId="20" fillId="36" borderId="68" xfId="0" applyFont="1" applyFill="1" applyBorder="1" applyAlignment="1">
      <alignment horizontal="center" vertical="center" wrapText="1"/>
    </xf>
    <xf numFmtId="0" fontId="71" fillId="36" borderId="27" xfId="0" applyFont="1" applyFill="1" applyBorder="1" applyAlignment="1">
      <alignment horizontal="center" vertical="center" wrapText="1"/>
    </xf>
    <xf numFmtId="0" fontId="20" fillId="37" borderId="69" xfId="0" applyFont="1" applyFill="1" applyBorder="1" applyAlignment="1">
      <alignment horizontal="center" vertical="center" wrapText="1"/>
    </xf>
    <xf numFmtId="0" fontId="21" fillId="37" borderId="56" xfId="0" applyFont="1" applyFill="1" applyBorder="1" applyAlignment="1">
      <alignment horizontal="center" vertical="center" wrapText="1"/>
    </xf>
    <xf numFmtId="0" fontId="21" fillId="37" borderId="61" xfId="0" applyFont="1" applyFill="1" applyBorder="1" applyAlignment="1">
      <alignment horizontal="center" vertical="center" wrapText="1"/>
    </xf>
    <xf numFmtId="0" fontId="71" fillId="36" borderId="30" xfId="0" applyFont="1" applyFill="1" applyBorder="1" applyAlignment="1">
      <alignment horizontal="center" vertical="center" wrapText="1"/>
    </xf>
    <xf numFmtId="0" fontId="20" fillId="37" borderId="65" xfId="0" applyFont="1" applyFill="1" applyBorder="1" applyAlignment="1">
      <alignment horizontal="center" vertical="center" wrapText="1"/>
    </xf>
    <xf numFmtId="0" fontId="21" fillId="37" borderId="66" xfId="0" applyFont="1" applyFill="1" applyBorder="1" applyAlignment="1">
      <alignment horizontal="center" vertical="center" wrapText="1"/>
    </xf>
    <xf numFmtId="0" fontId="21" fillId="37" borderId="67" xfId="0" applyFont="1" applyFill="1" applyBorder="1" applyAlignment="1">
      <alignment horizontal="center" vertical="center" wrapText="1"/>
    </xf>
    <xf numFmtId="0" fontId="20" fillId="38" borderId="68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 vertical="top" wrapText="1"/>
    </xf>
    <xf numFmtId="0" fontId="71" fillId="32" borderId="55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71" fillId="36" borderId="53" xfId="0" applyFont="1" applyFill="1" applyBorder="1" applyAlignment="1">
      <alignment horizontal="center" vertical="center" wrapText="1"/>
    </xf>
    <xf numFmtId="0" fontId="71" fillId="36" borderId="20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71" fillId="0" borderId="49" xfId="0" applyFont="1" applyFill="1" applyBorder="1" applyAlignment="1">
      <alignment horizontal="center" vertical="center" wrapText="1"/>
    </xf>
    <xf numFmtId="49" fontId="67" fillId="32" borderId="0" xfId="0" applyNumberFormat="1" applyFont="1" applyFill="1" applyAlignment="1">
      <alignment horizontal="left" wrapText="1"/>
    </xf>
    <xf numFmtId="0" fontId="71" fillId="35" borderId="23" xfId="0" applyFont="1" applyFill="1" applyBorder="1" applyAlignment="1">
      <alignment horizontal="center" vertical="center" wrapText="1"/>
    </xf>
    <xf numFmtId="0" fontId="71" fillId="35" borderId="13" xfId="0" applyFont="1" applyFill="1" applyBorder="1" applyAlignment="1">
      <alignment horizontal="center" vertical="center" wrapText="1"/>
    </xf>
    <xf numFmtId="0" fontId="71" fillId="35" borderId="14" xfId="0" applyFont="1" applyFill="1" applyBorder="1" applyAlignment="1">
      <alignment horizontal="center" vertical="center" wrapText="1"/>
    </xf>
    <xf numFmtId="0" fontId="20" fillId="36" borderId="53" xfId="0" applyFont="1" applyFill="1" applyBorder="1" applyAlignment="1">
      <alignment horizontal="center" vertical="center" wrapText="1"/>
    </xf>
    <xf numFmtId="0" fontId="20" fillId="35" borderId="58" xfId="0" applyFont="1" applyFill="1" applyBorder="1" applyAlignment="1">
      <alignment horizontal="center" vertical="center" wrapText="1"/>
    </xf>
    <xf numFmtId="0" fontId="20" fillId="35" borderId="46" xfId="0" applyFont="1" applyFill="1" applyBorder="1" applyAlignment="1">
      <alignment horizontal="center" vertical="center" wrapText="1"/>
    </xf>
    <xf numFmtId="0" fontId="72" fillId="35" borderId="46" xfId="0" applyFont="1" applyFill="1" applyBorder="1" applyAlignment="1">
      <alignment horizontal="center" vertical="center" wrapText="1"/>
    </xf>
    <xf numFmtId="0" fontId="72" fillId="35" borderId="47" xfId="0" applyFont="1" applyFill="1" applyBorder="1" applyAlignment="1">
      <alignment horizontal="center" vertical="center" wrapText="1"/>
    </xf>
    <xf numFmtId="0" fontId="70" fillId="32" borderId="33" xfId="0" applyFont="1" applyFill="1" applyBorder="1" applyAlignment="1">
      <alignment horizontal="center" vertical="center" wrapText="1"/>
    </xf>
    <xf numFmtId="0" fontId="72" fillId="32" borderId="33" xfId="0" applyFont="1" applyFill="1" applyBorder="1" applyAlignment="1">
      <alignment horizontal="center" vertical="center" wrapText="1"/>
    </xf>
    <xf numFmtId="0" fontId="20" fillId="35" borderId="46" xfId="0" applyFont="1" applyFill="1" applyBorder="1" applyAlignment="1">
      <alignment horizontal="center" vertical="center" wrapText="1"/>
    </xf>
    <xf numFmtId="0" fontId="77" fillId="35" borderId="46" xfId="0" applyFont="1" applyFill="1" applyBorder="1" applyAlignment="1">
      <alignment horizontal="center" vertical="center" wrapText="1"/>
    </xf>
    <xf numFmtId="49" fontId="77" fillId="32" borderId="0" xfId="0" applyNumberFormat="1" applyFont="1" applyFill="1" applyAlignment="1">
      <alignment horizontal="left" wrapText="1"/>
    </xf>
    <xf numFmtId="0" fontId="2" fillId="35" borderId="69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184" fontId="20" fillId="33" borderId="56" xfId="0" applyNumberFormat="1" applyFont="1" applyFill="1" applyBorder="1" applyAlignment="1">
      <alignment horizontal="center" vertical="center" wrapText="1"/>
    </xf>
    <xf numFmtId="184" fontId="20" fillId="33" borderId="28" xfId="0" applyNumberFormat="1" applyFont="1" applyFill="1" applyBorder="1" applyAlignment="1">
      <alignment horizontal="center" vertical="center" wrapText="1"/>
    </xf>
    <xf numFmtId="0" fontId="20" fillId="33" borderId="46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70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0" fontId="20" fillId="33" borderId="44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3" fillId="33" borderId="57" xfId="0" applyFont="1" applyFill="1" applyBorder="1" applyAlignment="1">
      <alignment horizontal="center" wrapText="1"/>
    </xf>
    <xf numFmtId="0" fontId="13" fillId="33" borderId="19" xfId="0" applyFont="1" applyFill="1" applyBorder="1" applyAlignment="1">
      <alignment horizontal="center" wrapText="1"/>
    </xf>
    <xf numFmtId="0" fontId="13" fillId="33" borderId="71" xfId="0" applyFont="1" applyFill="1" applyBorder="1" applyAlignment="1">
      <alignment horizontal="center" wrapText="1"/>
    </xf>
    <xf numFmtId="0" fontId="11" fillId="32" borderId="46" xfId="0" applyFont="1" applyFill="1" applyBorder="1" applyAlignment="1">
      <alignment horizontal="center" wrapText="1"/>
    </xf>
    <xf numFmtId="0" fontId="12" fillId="32" borderId="46" xfId="0" applyFont="1" applyFill="1" applyBorder="1" applyAlignment="1">
      <alignment horizontal="center" wrapText="1"/>
    </xf>
    <xf numFmtId="0" fontId="12" fillId="32" borderId="13" xfId="0" applyFont="1" applyFill="1" applyBorder="1" applyAlignment="1">
      <alignment horizontal="center" wrapText="1"/>
    </xf>
    <xf numFmtId="0" fontId="13" fillId="33" borderId="40" xfId="0" applyFont="1" applyFill="1" applyBorder="1" applyAlignment="1">
      <alignment horizontal="center" wrapText="1"/>
    </xf>
    <xf numFmtId="0" fontId="13" fillId="33" borderId="47" xfId="0" applyFont="1" applyFill="1" applyBorder="1" applyAlignment="1">
      <alignment horizontal="center" wrapText="1"/>
    </xf>
    <xf numFmtId="0" fontId="2" fillId="32" borderId="72" xfId="0" applyFont="1" applyFill="1" applyBorder="1" applyAlignment="1">
      <alignment horizontal="center" vertical="center" textRotation="90" wrapText="1"/>
    </xf>
    <xf numFmtId="0" fontId="2" fillId="32" borderId="55" xfId="0" applyFont="1" applyFill="1" applyBorder="1" applyAlignment="1">
      <alignment horizontal="center" vertical="center" textRotation="90" wrapText="1"/>
    </xf>
    <xf numFmtId="0" fontId="9" fillId="32" borderId="12" xfId="0" applyFont="1" applyFill="1" applyBorder="1" applyAlignment="1">
      <alignment horizontal="center" wrapText="1"/>
    </xf>
    <xf numFmtId="0" fontId="9" fillId="32" borderId="46" xfId="0" applyFont="1" applyFill="1" applyBorder="1" applyAlignment="1">
      <alignment horizontal="center" wrapText="1"/>
    </xf>
    <xf numFmtId="0" fontId="2" fillId="35" borderId="5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71" xfId="0" applyFont="1" applyFill="1" applyBorder="1" applyAlignment="1">
      <alignment horizontal="center" vertical="center" wrapText="1"/>
    </xf>
    <xf numFmtId="0" fontId="9" fillId="32" borderId="56" xfId="0" applyFont="1" applyFill="1" applyBorder="1" applyAlignment="1">
      <alignment horizontal="right" vertical="center" wrapText="1"/>
    </xf>
    <xf numFmtId="0" fontId="9" fillId="32" borderId="28" xfId="0" applyFont="1" applyFill="1" applyBorder="1" applyAlignment="1">
      <alignment horizontal="right" vertical="center" wrapText="1"/>
    </xf>
    <xf numFmtId="0" fontId="9" fillId="32" borderId="28" xfId="0" applyFont="1" applyFill="1" applyBorder="1" applyAlignment="1">
      <alignment horizontal="left" vertical="top" wrapText="1"/>
    </xf>
    <xf numFmtId="0" fontId="9" fillId="32" borderId="32" xfId="0" applyFont="1" applyFill="1" applyBorder="1" applyAlignment="1">
      <alignment horizontal="left" vertical="top" wrapText="1"/>
    </xf>
    <xf numFmtId="0" fontId="20" fillId="32" borderId="0" xfId="0" applyFont="1" applyFill="1" applyBorder="1" applyAlignment="1">
      <alignment horizontal="left" wrapText="1"/>
    </xf>
    <xf numFmtId="0" fontId="13" fillId="33" borderId="14" xfId="0" applyFont="1" applyFill="1" applyBorder="1" applyAlignment="1">
      <alignment horizontal="center" wrapText="1"/>
    </xf>
    <xf numFmtId="0" fontId="20" fillId="35" borderId="73" xfId="0" applyFont="1" applyFill="1" applyBorder="1" applyAlignment="1">
      <alignment horizontal="center" vertical="center" wrapText="1"/>
    </xf>
    <xf numFmtId="0" fontId="20" fillId="35" borderId="74" xfId="0" applyFont="1" applyFill="1" applyBorder="1" applyAlignment="1">
      <alignment horizontal="center" vertical="center" wrapText="1"/>
    </xf>
    <xf numFmtId="0" fontId="2" fillId="32" borderId="42" xfId="0" applyFont="1" applyFill="1" applyBorder="1" applyAlignment="1">
      <alignment horizontal="center" vertical="center" textRotation="90" wrapText="1"/>
    </xf>
    <xf numFmtId="0" fontId="2" fillId="32" borderId="75" xfId="0" applyFont="1" applyFill="1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horizontal="left" vertical="center" wrapText="1"/>
    </xf>
    <xf numFmtId="0" fontId="2" fillId="35" borderId="46" xfId="0" applyFont="1" applyFill="1" applyBorder="1" applyAlignment="1">
      <alignment horizontal="left" vertical="center" wrapText="1"/>
    </xf>
    <xf numFmtId="0" fontId="9" fillId="32" borderId="38" xfId="0" applyFont="1" applyFill="1" applyBorder="1" applyAlignment="1">
      <alignment horizontal="left" vertical="top" wrapText="1"/>
    </xf>
    <xf numFmtId="0" fontId="9" fillId="32" borderId="35" xfId="0" applyFont="1" applyFill="1" applyBorder="1" applyAlignment="1">
      <alignment horizontal="left" vertical="top" wrapText="1"/>
    </xf>
    <xf numFmtId="0" fontId="9" fillId="32" borderId="60" xfId="0" applyFont="1" applyFill="1" applyBorder="1" applyAlignment="1">
      <alignment horizontal="right" vertical="center" wrapText="1"/>
    </xf>
    <xf numFmtId="0" fontId="9" fillId="32" borderId="38" xfId="0" applyFont="1" applyFill="1" applyBorder="1" applyAlignment="1">
      <alignment horizontal="right" vertical="center" wrapText="1"/>
    </xf>
    <xf numFmtId="0" fontId="12" fillId="0" borderId="56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9" fillId="35" borderId="69" xfId="0" applyFont="1" applyFill="1" applyBorder="1" applyAlignment="1">
      <alignment horizontal="center" vertical="center" wrapText="1"/>
    </xf>
    <xf numFmtId="0" fontId="9" fillId="35" borderId="26" xfId="0" applyFont="1" applyFill="1" applyBorder="1" applyAlignment="1">
      <alignment horizontal="center" vertical="center" wrapText="1"/>
    </xf>
    <xf numFmtId="0" fontId="9" fillId="32" borderId="31" xfId="0" applyFont="1" applyFill="1" applyBorder="1" applyAlignment="1">
      <alignment horizontal="center" vertical="center" wrapText="1"/>
    </xf>
    <xf numFmtId="0" fontId="9" fillId="32" borderId="76" xfId="0" applyFont="1" applyFill="1" applyBorder="1" applyAlignment="1">
      <alignment horizontal="center" vertical="center" wrapText="1"/>
    </xf>
    <xf numFmtId="0" fontId="9" fillId="32" borderId="77" xfId="0" applyFont="1" applyFill="1" applyBorder="1" applyAlignment="1">
      <alignment horizontal="center" vertical="center" wrapText="1"/>
    </xf>
    <xf numFmtId="0" fontId="9" fillId="32" borderId="78" xfId="0" applyFont="1" applyFill="1" applyBorder="1" applyAlignment="1">
      <alignment horizontal="center" vertical="center" wrapText="1"/>
    </xf>
    <xf numFmtId="0" fontId="9" fillId="32" borderId="79" xfId="0" applyFont="1" applyFill="1" applyBorder="1" applyAlignment="1">
      <alignment horizontal="center" vertical="center" wrapText="1"/>
    </xf>
    <xf numFmtId="0" fontId="9" fillId="32" borderId="63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 textRotation="90" wrapText="1"/>
    </xf>
    <xf numFmtId="0" fontId="2" fillId="32" borderId="47" xfId="0" applyFont="1" applyFill="1" applyBorder="1" applyAlignment="1">
      <alignment horizontal="center" vertical="center" textRotation="90" wrapText="1"/>
    </xf>
    <xf numFmtId="0" fontId="2" fillId="32" borderId="62" xfId="0" applyFont="1" applyFill="1" applyBorder="1" applyAlignment="1">
      <alignment horizontal="center" vertical="center" textRotation="90" wrapText="1"/>
    </xf>
    <xf numFmtId="0" fontId="2" fillId="32" borderId="80" xfId="0" applyFont="1" applyFill="1" applyBorder="1" applyAlignment="1">
      <alignment horizontal="center" vertical="center" textRotation="90" wrapText="1"/>
    </xf>
    <xf numFmtId="0" fontId="9" fillId="32" borderId="29" xfId="0" applyFont="1" applyFill="1" applyBorder="1" applyAlignment="1">
      <alignment horizontal="center" vertical="top" wrapText="1"/>
    </xf>
    <xf numFmtId="0" fontId="9" fillId="32" borderId="37" xfId="0" applyFont="1" applyFill="1" applyBorder="1" applyAlignment="1">
      <alignment horizontal="center" vertical="top" wrapText="1"/>
    </xf>
    <xf numFmtId="0" fontId="12" fillId="32" borderId="56" xfId="0" applyFont="1" applyFill="1" applyBorder="1" applyAlignment="1">
      <alignment horizontal="center" wrapText="1"/>
    </xf>
    <xf numFmtId="0" fontId="12" fillId="32" borderId="28" xfId="0" applyFont="1" applyFill="1" applyBorder="1" applyAlignment="1">
      <alignment horizontal="center" wrapText="1"/>
    </xf>
    <xf numFmtId="0" fontId="12" fillId="32" borderId="32" xfId="0" applyFont="1" applyFill="1" applyBorder="1" applyAlignment="1">
      <alignment horizontal="center" wrapText="1"/>
    </xf>
    <xf numFmtId="0" fontId="9" fillId="32" borderId="77" xfId="0" applyFont="1" applyFill="1" applyBorder="1" applyAlignment="1">
      <alignment horizontal="center" wrapText="1"/>
    </xf>
    <xf numFmtId="0" fontId="13" fillId="33" borderId="52" xfId="0" applyFont="1" applyFill="1" applyBorder="1" applyAlignment="1">
      <alignment horizontal="center" wrapText="1"/>
    </xf>
    <xf numFmtId="0" fontId="13" fillId="33" borderId="39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center" wrapText="1"/>
    </xf>
    <xf numFmtId="0" fontId="2" fillId="35" borderId="50" xfId="0" applyFont="1" applyFill="1" applyBorder="1" applyAlignment="1">
      <alignment horizontal="center" vertical="center" wrapText="1"/>
    </xf>
    <xf numFmtId="0" fontId="2" fillId="35" borderId="60" xfId="0" applyFont="1" applyFill="1" applyBorder="1" applyAlignment="1">
      <alignment horizontal="center" vertical="center" wrapText="1"/>
    </xf>
    <xf numFmtId="0" fontId="2" fillId="35" borderId="81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49" xfId="0" applyFont="1" applyFill="1" applyBorder="1" applyAlignment="1">
      <alignment horizontal="left" vertical="center" wrapText="1"/>
    </xf>
    <xf numFmtId="0" fontId="78" fillId="32" borderId="46" xfId="0" applyFont="1" applyFill="1" applyBorder="1" applyAlignment="1">
      <alignment horizontal="center" wrapText="1"/>
    </xf>
    <xf numFmtId="0" fontId="20" fillId="33" borderId="53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left" wrapText="1"/>
    </xf>
    <xf numFmtId="0" fontId="9" fillId="32" borderId="46" xfId="0" applyFont="1" applyFill="1" applyBorder="1" applyAlignment="1">
      <alignment horizontal="left" wrapText="1"/>
    </xf>
    <xf numFmtId="0" fontId="9" fillId="32" borderId="50" xfId="0" applyFont="1" applyFill="1" applyBorder="1" applyAlignment="1">
      <alignment horizontal="left" wrapText="1"/>
    </xf>
    <xf numFmtId="0" fontId="9" fillId="32" borderId="28" xfId="0" applyFont="1" applyFill="1" applyBorder="1" applyAlignment="1">
      <alignment horizontal="left" wrapText="1"/>
    </xf>
    <xf numFmtId="0" fontId="9" fillId="32" borderId="70" xfId="0" applyFont="1" applyFill="1" applyBorder="1" applyAlignment="1">
      <alignment horizontal="left" wrapText="1"/>
    </xf>
    <xf numFmtId="0" fontId="11" fillId="32" borderId="21" xfId="0" applyFont="1" applyFill="1" applyBorder="1" applyAlignment="1">
      <alignment horizontal="center" wrapText="1"/>
    </xf>
    <xf numFmtId="0" fontId="11" fillId="32" borderId="53" xfId="0" applyFont="1" applyFill="1" applyBorder="1" applyAlignment="1">
      <alignment horizontal="center" wrapText="1"/>
    </xf>
    <xf numFmtId="0" fontId="11" fillId="32" borderId="20" xfId="0" applyFont="1" applyFill="1" applyBorder="1" applyAlignment="1">
      <alignment horizontal="center" wrapText="1"/>
    </xf>
    <xf numFmtId="0" fontId="9" fillId="35" borderId="49" xfId="0" applyFont="1" applyFill="1" applyBorder="1" applyAlignment="1">
      <alignment horizontal="center" vertical="center" wrapText="1"/>
    </xf>
    <xf numFmtId="0" fontId="9" fillId="32" borderId="60" xfId="0" applyFont="1" applyFill="1" applyBorder="1" applyAlignment="1">
      <alignment horizontal="center" vertical="center" wrapText="1"/>
    </xf>
    <xf numFmtId="0" fontId="9" fillId="32" borderId="81" xfId="0" applyFont="1" applyFill="1" applyBorder="1" applyAlignment="1">
      <alignment horizontal="center" vertical="center" wrapText="1"/>
    </xf>
    <xf numFmtId="0" fontId="11" fillId="32" borderId="56" xfId="0" applyFont="1" applyFill="1" applyBorder="1" applyAlignment="1">
      <alignment horizontal="center" wrapText="1"/>
    </xf>
    <xf numFmtId="0" fontId="11" fillId="32" borderId="70" xfId="0" applyFont="1" applyFill="1" applyBorder="1" applyAlignment="1">
      <alignment horizontal="center" wrapText="1"/>
    </xf>
    <xf numFmtId="0" fontId="2" fillId="35" borderId="58" xfId="0" applyFont="1" applyFill="1" applyBorder="1" applyAlignment="1">
      <alignment horizontal="center" vertical="center" wrapText="1"/>
    </xf>
    <xf numFmtId="184" fontId="20" fillId="33" borderId="50" xfId="0" applyNumberFormat="1" applyFont="1" applyFill="1" applyBorder="1" applyAlignment="1">
      <alignment horizontal="center" vertical="center" wrapText="1"/>
    </xf>
    <xf numFmtId="184" fontId="20" fillId="33" borderId="70" xfId="0" applyNumberFormat="1" applyFont="1" applyFill="1" applyBorder="1" applyAlignment="1">
      <alignment horizontal="center" vertical="center" wrapText="1"/>
    </xf>
    <xf numFmtId="184" fontId="20" fillId="33" borderId="82" xfId="0" applyNumberFormat="1" applyFont="1" applyFill="1" applyBorder="1" applyAlignment="1">
      <alignment horizontal="center" vertical="center" wrapText="1"/>
    </xf>
    <xf numFmtId="184" fontId="20" fillId="33" borderId="83" xfId="0" applyNumberFormat="1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2" fillId="32" borderId="72" xfId="0" applyFont="1" applyFill="1" applyBorder="1" applyAlignment="1">
      <alignment horizontal="center" vertical="center" textRotation="90" readingOrder="2"/>
    </xf>
    <xf numFmtId="0" fontId="2" fillId="32" borderId="55" xfId="0" applyFont="1" applyFill="1" applyBorder="1" applyAlignment="1">
      <alignment horizontal="center" vertical="center" textRotation="90" readingOrder="2"/>
    </xf>
    <xf numFmtId="0" fontId="2" fillId="32" borderId="49" xfId="0" applyFont="1" applyFill="1" applyBorder="1" applyAlignment="1">
      <alignment horizontal="center" vertical="center" textRotation="90" readingOrder="2"/>
    </xf>
    <xf numFmtId="0" fontId="2" fillId="32" borderId="72" xfId="0" applyFont="1" applyFill="1" applyBorder="1" applyAlignment="1">
      <alignment horizontal="center" vertical="center" textRotation="90" wrapText="1" readingOrder="2"/>
    </xf>
    <xf numFmtId="0" fontId="2" fillId="32" borderId="55" xfId="0" applyFont="1" applyFill="1" applyBorder="1" applyAlignment="1">
      <alignment horizontal="center" vertical="center" textRotation="90" wrapText="1" readingOrder="2"/>
    </xf>
    <xf numFmtId="0" fontId="2" fillId="32" borderId="49" xfId="0" applyFont="1" applyFill="1" applyBorder="1" applyAlignment="1">
      <alignment horizontal="center" vertical="center" textRotation="90" wrapText="1" readingOrder="2"/>
    </xf>
    <xf numFmtId="0" fontId="15" fillId="0" borderId="62" xfId="0" applyFont="1" applyBorder="1" applyAlignment="1">
      <alignment horizontal="center" vertical="center" textRotation="90" wrapText="1"/>
    </xf>
    <xf numFmtId="0" fontId="15" fillId="0" borderId="80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20" fillId="35" borderId="58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horizontal="center" vertical="center" wrapText="1"/>
    </xf>
    <xf numFmtId="0" fontId="13" fillId="33" borderId="18" xfId="0" applyFont="1" applyFill="1" applyBorder="1" applyAlignment="1">
      <alignment horizont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46" xfId="0" applyFont="1" applyFill="1" applyBorder="1" applyAlignment="1">
      <alignment horizontal="center" vertical="center" wrapText="1"/>
    </xf>
    <xf numFmtId="0" fontId="20" fillId="35" borderId="47" xfId="0" applyFont="1" applyFill="1" applyBorder="1" applyAlignment="1">
      <alignment horizontal="center" vertical="center" wrapText="1"/>
    </xf>
    <xf numFmtId="0" fontId="20" fillId="35" borderId="61" xfId="0" applyFont="1" applyFill="1" applyBorder="1" applyAlignment="1">
      <alignment horizontal="center" vertical="center" wrapText="1"/>
    </xf>
    <xf numFmtId="0" fontId="20" fillId="35" borderId="40" xfId="0" applyFont="1" applyFill="1" applyBorder="1" applyAlignment="1">
      <alignment horizontal="center" vertical="center" wrapText="1"/>
    </xf>
    <xf numFmtId="0" fontId="20" fillId="39" borderId="73" xfId="0" applyFont="1" applyFill="1" applyBorder="1" applyAlignment="1">
      <alignment horizontal="center" vertical="center" wrapText="1"/>
    </xf>
    <xf numFmtId="0" fontId="20" fillId="39" borderId="74" xfId="0" applyFont="1" applyFill="1" applyBorder="1" applyAlignment="1">
      <alignment horizontal="center" vertical="center" wrapText="1"/>
    </xf>
    <xf numFmtId="0" fontId="20" fillId="39" borderId="68" xfId="0" applyFont="1" applyFill="1" applyBorder="1" applyAlignment="1">
      <alignment horizontal="center" vertical="center" wrapText="1"/>
    </xf>
    <xf numFmtId="0" fontId="15" fillId="35" borderId="40" xfId="0" applyFont="1" applyFill="1" applyBorder="1" applyAlignment="1">
      <alignment horizontal="center" vertical="center" wrapText="1"/>
    </xf>
    <xf numFmtId="0" fontId="15" fillId="35" borderId="47" xfId="0" applyFont="1" applyFill="1" applyBorder="1" applyAlignment="1">
      <alignment horizontal="center" vertical="center" wrapText="1"/>
    </xf>
    <xf numFmtId="0" fontId="2" fillId="37" borderId="84" xfId="0" applyFont="1" applyFill="1" applyBorder="1" applyAlignment="1">
      <alignment horizontal="center" vertical="center" textRotation="90" wrapText="1"/>
    </xf>
    <xf numFmtId="0" fontId="2" fillId="37" borderId="67" xfId="0" applyFont="1" applyFill="1" applyBorder="1" applyAlignment="1">
      <alignment horizontal="center" vertical="center" textRotation="90" wrapText="1"/>
    </xf>
    <xf numFmtId="0" fontId="20" fillId="35" borderId="10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0" fillId="35" borderId="46" xfId="0" applyFont="1" applyFill="1" applyBorder="1" applyAlignment="1">
      <alignment horizontal="center" vertical="center" wrapText="1"/>
    </xf>
    <xf numFmtId="0" fontId="20" fillId="33" borderId="54" xfId="0" applyFont="1" applyFill="1" applyBorder="1" applyAlignment="1">
      <alignment horizontal="center" vertical="center" wrapText="1"/>
    </xf>
    <xf numFmtId="0" fontId="2" fillId="32" borderId="46" xfId="0" applyFont="1" applyFill="1" applyBorder="1" applyAlignment="1">
      <alignment horizontal="center" vertical="center"/>
    </xf>
    <xf numFmtId="49" fontId="2" fillId="32" borderId="58" xfId="0" applyNumberFormat="1" applyFont="1" applyFill="1" applyBorder="1" applyAlignment="1">
      <alignment horizontal="center" vertical="center" textRotation="90" wrapText="1"/>
    </xf>
    <xf numFmtId="49" fontId="2" fillId="32" borderId="47" xfId="0" applyNumberFormat="1" applyFont="1" applyFill="1" applyBorder="1" applyAlignment="1">
      <alignment horizontal="center" vertical="center" textRotation="90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49" xfId="0" applyFont="1" applyFill="1" applyBorder="1" applyAlignment="1">
      <alignment horizontal="center" vertical="center" wrapText="1"/>
    </xf>
    <xf numFmtId="0" fontId="20" fillId="32" borderId="18" xfId="0" applyFont="1" applyFill="1" applyBorder="1" applyAlignment="1">
      <alignment horizontal="center" vertical="center" wrapText="1"/>
    </xf>
    <xf numFmtId="0" fontId="20" fillId="32" borderId="19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wrapText="1"/>
    </xf>
    <xf numFmtId="0" fontId="2" fillId="35" borderId="11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wrapText="1"/>
    </xf>
    <xf numFmtId="0" fontId="13" fillId="33" borderId="85" xfId="0" applyFont="1" applyFill="1" applyBorder="1" applyAlignment="1">
      <alignment horizontal="center" wrapText="1"/>
    </xf>
    <xf numFmtId="0" fontId="20" fillId="33" borderId="40" xfId="0" applyFont="1" applyFill="1" applyBorder="1" applyAlignment="1">
      <alignment horizontal="center" vertical="center" wrapText="1"/>
    </xf>
    <xf numFmtId="0" fontId="20" fillId="33" borderId="47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0" fillId="36" borderId="5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textRotation="90" wrapText="1"/>
    </xf>
    <xf numFmtId="0" fontId="2" fillId="32" borderId="14" xfId="0" applyFont="1" applyFill="1" applyBorder="1" applyAlignment="1">
      <alignment horizontal="center" vertical="center" textRotation="90" wrapText="1"/>
    </xf>
    <xf numFmtId="0" fontId="20" fillId="33" borderId="48" xfId="0" applyFont="1" applyFill="1" applyBorder="1" applyAlignment="1">
      <alignment horizontal="center" vertical="center" wrapText="1"/>
    </xf>
    <xf numFmtId="0" fontId="20" fillId="33" borderId="81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58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83" xfId="0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left" wrapText="1"/>
    </xf>
    <xf numFmtId="0" fontId="21" fillId="0" borderId="0" xfId="0" applyFont="1" applyAlignment="1">
      <alignment horizontal="left" vertical="top" wrapText="1"/>
    </xf>
    <xf numFmtId="0" fontId="2" fillId="32" borderId="58" xfId="0" applyFont="1" applyFill="1" applyBorder="1" applyAlignment="1">
      <alignment horizontal="center" vertical="center" textRotation="90" wrapText="1"/>
    </xf>
    <xf numFmtId="0" fontId="2" fillId="35" borderId="28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0" fontId="20" fillId="32" borderId="68" xfId="0" applyFont="1" applyFill="1" applyBorder="1" applyAlignment="1">
      <alignment horizontal="center" vertical="center" wrapText="1"/>
    </xf>
    <xf numFmtId="0" fontId="2" fillId="35" borderId="78" xfId="0" applyFont="1" applyFill="1" applyBorder="1" applyAlignment="1">
      <alignment horizontal="center" vertical="center" wrapText="1"/>
    </xf>
    <xf numFmtId="0" fontId="2" fillId="35" borderId="72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64" xfId="0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textRotation="90" wrapText="1"/>
    </xf>
    <xf numFmtId="0" fontId="2" fillId="32" borderId="61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40" xfId="0" applyFont="1" applyFill="1" applyBorder="1" applyAlignment="1">
      <alignment horizontal="center" vertical="center" textRotation="90" wrapText="1"/>
    </xf>
    <xf numFmtId="0" fontId="11" fillId="32" borderId="18" xfId="0" applyFont="1" applyFill="1" applyBorder="1" applyAlignment="1">
      <alignment horizontal="center" wrapText="1"/>
    </xf>
    <xf numFmtId="0" fontId="11" fillId="32" borderId="19" xfId="0" applyFont="1" applyFill="1" applyBorder="1" applyAlignment="1">
      <alignment horizontal="center" wrapText="1"/>
    </xf>
    <xf numFmtId="0" fontId="11" fillId="32" borderId="71" xfId="0" applyFont="1" applyFill="1" applyBorder="1" applyAlignment="1">
      <alignment horizontal="center" wrapText="1"/>
    </xf>
    <xf numFmtId="0" fontId="9" fillId="35" borderId="48" xfId="0" applyFont="1" applyFill="1" applyBorder="1" applyAlignment="1">
      <alignment horizontal="left" vertical="center" wrapText="1"/>
    </xf>
    <xf numFmtId="0" fontId="9" fillId="35" borderId="38" xfId="0" applyFont="1" applyFill="1" applyBorder="1" applyAlignment="1">
      <alignment horizontal="left" vertical="center" wrapText="1"/>
    </xf>
    <xf numFmtId="0" fontId="9" fillId="35" borderId="81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5" borderId="58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72" fillId="32" borderId="0" xfId="0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horizontal="center" vertical="center" wrapText="1"/>
    </xf>
    <xf numFmtId="0" fontId="9" fillId="35" borderId="82" xfId="0" applyFont="1" applyFill="1" applyBorder="1" applyAlignment="1">
      <alignment horizontal="center" vertical="center" wrapText="1"/>
    </xf>
    <xf numFmtId="0" fontId="9" fillId="35" borderId="29" xfId="0" applyFont="1" applyFill="1" applyBorder="1" applyAlignment="1">
      <alignment horizontal="center" vertical="center" wrapText="1"/>
    </xf>
    <xf numFmtId="0" fontId="9" fillId="35" borderId="83" xfId="0" applyFont="1" applyFill="1" applyBorder="1" applyAlignment="1">
      <alignment horizontal="center" vertical="center" wrapText="1"/>
    </xf>
    <xf numFmtId="0" fontId="9" fillId="35" borderId="86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horizontal="center" vertical="center" wrapText="1"/>
    </xf>
    <xf numFmtId="0" fontId="9" fillId="35" borderId="87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64" xfId="0" applyFont="1" applyFill="1" applyBorder="1" applyAlignment="1">
      <alignment horizontal="center" vertical="center" wrapText="1"/>
    </xf>
    <xf numFmtId="0" fontId="2" fillId="35" borderId="82" xfId="0" applyFont="1" applyFill="1" applyBorder="1" applyAlignment="1">
      <alignment horizontal="center" vertical="center" wrapText="1"/>
    </xf>
    <xf numFmtId="0" fontId="2" fillId="35" borderId="86" xfId="0" applyFont="1" applyFill="1" applyBorder="1" applyAlignment="1">
      <alignment horizontal="center" vertical="center" wrapText="1"/>
    </xf>
    <xf numFmtId="0" fontId="2" fillId="35" borderId="8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 wrapText="1"/>
    </xf>
    <xf numFmtId="0" fontId="20" fillId="35" borderId="48" xfId="0" applyFont="1" applyFill="1" applyBorder="1" applyAlignment="1">
      <alignment horizontal="center" vertical="center" wrapText="1"/>
    </xf>
    <xf numFmtId="0" fontId="20" fillId="35" borderId="38" xfId="0" applyFont="1" applyFill="1" applyBorder="1" applyAlignment="1">
      <alignment horizontal="center" vertical="center" wrapText="1"/>
    </xf>
    <xf numFmtId="0" fontId="20" fillId="35" borderId="35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center" textRotation="90" wrapText="1"/>
    </xf>
    <xf numFmtId="0" fontId="2" fillId="32" borderId="81" xfId="0" applyFont="1" applyFill="1" applyBorder="1" applyAlignment="1">
      <alignment horizontal="center" vertical="center" textRotation="90" wrapText="1"/>
    </xf>
    <xf numFmtId="0" fontId="2" fillId="32" borderId="25" xfId="0" applyFont="1" applyFill="1" applyBorder="1" applyAlignment="1">
      <alignment horizontal="center" vertical="center" textRotation="90" wrapText="1"/>
    </xf>
    <xf numFmtId="0" fontId="68" fillId="32" borderId="50" xfId="0" applyFont="1" applyFill="1" applyBorder="1" applyAlignment="1">
      <alignment horizontal="left" wrapText="1"/>
    </xf>
    <xf numFmtId="0" fontId="68" fillId="32" borderId="28" xfId="0" applyFont="1" applyFill="1" applyBorder="1" applyAlignment="1">
      <alignment horizontal="left" wrapText="1"/>
    </xf>
    <xf numFmtId="0" fontId="68" fillId="32" borderId="70" xfId="0" applyFont="1" applyFill="1" applyBorder="1" applyAlignment="1">
      <alignment horizontal="left" wrapText="1"/>
    </xf>
    <xf numFmtId="0" fontId="2" fillId="35" borderId="38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 vertical="top" wrapText="1"/>
    </xf>
    <xf numFmtId="0" fontId="9" fillId="32" borderId="0" xfId="0" applyFont="1" applyFill="1" applyAlignment="1">
      <alignment horizontal="left" vertical="top" wrapText="1"/>
    </xf>
    <xf numFmtId="0" fontId="13" fillId="32" borderId="0" xfId="0" applyFont="1" applyFill="1" applyAlignment="1">
      <alignment horizontal="center" vertical="top" wrapText="1"/>
    </xf>
    <xf numFmtId="0" fontId="6" fillId="32" borderId="0" xfId="0" applyFont="1" applyFill="1" applyAlignment="1">
      <alignment horizontal="left"/>
    </xf>
    <xf numFmtId="0" fontId="5" fillId="32" borderId="0" xfId="0" applyFont="1" applyFill="1" applyAlignment="1">
      <alignment horizontal="center"/>
    </xf>
    <xf numFmtId="0" fontId="4" fillId="32" borderId="83" xfId="0" applyFont="1" applyFill="1" applyBorder="1" applyAlignment="1">
      <alignment horizontal="center" wrapText="1"/>
    </xf>
    <xf numFmtId="0" fontId="4" fillId="32" borderId="45" xfId="0" applyFont="1" applyFill="1" applyBorder="1" applyAlignment="1">
      <alignment horizontal="center" wrapText="1"/>
    </xf>
    <xf numFmtId="0" fontId="4" fillId="32" borderId="63" xfId="0" applyFont="1" applyFill="1" applyBorder="1" applyAlignment="1">
      <alignment horizontal="center" wrapText="1"/>
    </xf>
    <xf numFmtId="0" fontId="4" fillId="32" borderId="69" xfId="0" applyFont="1" applyFill="1" applyBorder="1" applyAlignment="1">
      <alignment horizontal="center" wrapText="1"/>
    </xf>
    <xf numFmtId="0" fontId="4" fillId="32" borderId="70" xfId="0" applyFont="1" applyFill="1" applyBorder="1" applyAlignment="1">
      <alignment horizontal="center" wrapText="1"/>
    </xf>
    <xf numFmtId="0" fontId="4" fillId="32" borderId="56" xfId="0" applyFont="1" applyFill="1" applyBorder="1" applyAlignment="1">
      <alignment horizontal="center" wrapText="1"/>
    </xf>
    <xf numFmtId="0" fontId="4" fillId="32" borderId="26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32" borderId="48" xfId="0" applyFont="1" applyFill="1" applyBorder="1" applyAlignment="1">
      <alignment horizontal="center" wrapText="1"/>
    </xf>
    <xf numFmtId="0" fontId="4" fillId="32" borderId="35" xfId="0" applyFont="1" applyFill="1" applyBorder="1" applyAlignment="1">
      <alignment horizontal="center" wrapText="1"/>
    </xf>
    <xf numFmtId="0" fontId="4" fillId="32" borderId="34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 wrapText="1"/>
    </xf>
    <xf numFmtId="0" fontId="4" fillId="32" borderId="65" xfId="0" applyFont="1" applyFill="1" applyBorder="1" applyAlignment="1">
      <alignment horizontal="center" vertical="center" wrapText="1"/>
    </xf>
    <xf numFmtId="0" fontId="4" fillId="32" borderId="66" xfId="0" applyFont="1" applyFill="1" applyBorder="1" applyAlignment="1">
      <alignment horizontal="center" vertical="center" wrapText="1"/>
    </xf>
    <xf numFmtId="0" fontId="4" fillId="32" borderId="88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32" borderId="60" xfId="0" applyFont="1" applyFill="1" applyBorder="1" applyAlignment="1">
      <alignment horizontal="center" wrapText="1"/>
    </xf>
    <xf numFmtId="0" fontId="4" fillId="32" borderId="76" xfId="0" applyFont="1" applyFill="1" applyBorder="1" applyAlignment="1">
      <alignment horizontal="center" vertical="center" wrapText="1"/>
    </xf>
    <xf numFmtId="0" fontId="4" fillId="32" borderId="86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61" xfId="0" applyFont="1" applyFill="1" applyBorder="1" applyAlignment="1">
      <alignment horizontal="center" wrapText="1"/>
    </xf>
    <xf numFmtId="49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49" fontId="4" fillId="32" borderId="71" xfId="0" applyNumberFormat="1" applyFont="1" applyFill="1" applyBorder="1" applyAlignment="1">
      <alignment horizontal="center"/>
    </xf>
    <xf numFmtId="0" fontId="4" fillId="32" borderId="77" xfId="0" applyFont="1" applyFill="1" applyBorder="1" applyAlignment="1">
      <alignment horizontal="center" vertical="center" wrapText="1"/>
    </xf>
    <xf numFmtId="0" fontId="4" fillId="32" borderId="89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9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91" xfId="0" applyFont="1" applyFill="1" applyBorder="1" applyAlignment="1">
      <alignment horizontal="center" vertical="center" wrapText="1"/>
    </xf>
    <xf numFmtId="0" fontId="4" fillId="32" borderId="73" xfId="0" applyFont="1" applyFill="1" applyBorder="1" applyAlignment="1">
      <alignment horizontal="center" vertical="center" wrapText="1"/>
    </xf>
    <xf numFmtId="0" fontId="4" fillId="32" borderId="74" xfId="0" applyFont="1" applyFill="1" applyBorder="1" applyAlignment="1">
      <alignment horizontal="center" vertical="center" wrapText="1"/>
    </xf>
    <xf numFmtId="0" fontId="4" fillId="32" borderId="68" xfId="0" applyFont="1" applyFill="1" applyBorder="1" applyAlignment="1">
      <alignment horizontal="center" vertical="center" wrapText="1"/>
    </xf>
    <xf numFmtId="0" fontId="20" fillId="40" borderId="27" xfId="0" applyFont="1" applyFill="1" applyBorder="1" applyAlignment="1">
      <alignment horizontal="center" vertical="center" wrapText="1"/>
    </xf>
    <xf numFmtId="0" fontId="20" fillId="40" borderId="21" xfId="0" applyFont="1" applyFill="1" applyBorder="1" applyAlignment="1">
      <alignment horizontal="center" vertical="center" wrapText="1"/>
    </xf>
    <xf numFmtId="0" fontId="20" fillId="40" borderId="53" xfId="0" applyFont="1" applyFill="1" applyBorder="1" applyAlignment="1">
      <alignment horizontal="center" vertical="center" wrapText="1"/>
    </xf>
    <xf numFmtId="0" fontId="20" fillId="40" borderId="54" xfId="0" applyFont="1" applyFill="1" applyBorder="1" applyAlignment="1">
      <alignment horizontal="center" vertical="center" wrapText="1"/>
    </xf>
    <xf numFmtId="0" fontId="20" fillId="40" borderId="5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5</xdr:col>
      <xdr:colOff>152400</xdr:colOff>
      <xdr:row>0</xdr:row>
      <xdr:rowOff>666750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724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0</xdr:row>
      <xdr:rowOff>57150</xdr:rowOff>
    </xdr:from>
    <xdr:to>
      <xdr:col>4</xdr:col>
      <xdr:colOff>171450</xdr:colOff>
      <xdr:row>2</xdr:row>
      <xdr:rowOff>47625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57150"/>
          <a:ext cx="1809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tabSelected="1" zoomScale="91" zoomScaleNormal="91" zoomScalePageLayoutView="55" workbookViewId="0" topLeftCell="A20">
      <selection activeCell="R34" sqref="R34"/>
    </sheetView>
  </sheetViews>
  <sheetFormatPr defaultColWidth="9.140625" defaultRowHeight="15"/>
  <cols>
    <col min="1" max="1" width="19.140625" style="1" customWidth="1"/>
    <col min="2" max="2" width="6.28125" style="1" customWidth="1"/>
    <col min="3" max="3" width="5.57421875" style="1" customWidth="1"/>
    <col min="4" max="4" width="4.140625" style="1" customWidth="1"/>
    <col min="5" max="5" width="4.8515625" style="1" bestFit="1" customWidth="1"/>
    <col min="6" max="6" width="3.7109375" style="1" customWidth="1"/>
    <col min="7" max="7" width="4.57421875" style="1" customWidth="1"/>
    <col min="8" max="8" width="4.7109375" style="1" customWidth="1"/>
    <col min="9" max="9" width="5.7109375" style="1" bestFit="1" customWidth="1"/>
    <col min="10" max="10" width="4.28125" style="1" customWidth="1"/>
    <col min="11" max="11" width="3.57421875" style="1" customWidth="1"/>
    <col min="12" max="12" width="5.7109375" style="1" customWidth="1"/>
    <col min="13" max="13" width="4.8515625" style="1" customWidth="1"/>
    <col min="14" max="14" width="6.421875" style="1" customWidth="1"/>
    <col min="15" max="15" width="5.28125" style="1" customWidth="1"/>
    <col min="16" max="16" width="4.57421875" style="1" customWidth="1"/>
    <col min="17" max="17" width="6.7109375" style="1" customWidth="1"/>
    <col min="18" max="20" width="6.00390625" style="1" customWidth="1"/>
    <col min="21" max="21" width="7.421875" style="1" customWidth="1"/>
    <col min="22" max="22" width="8.140625" style="1" customWidth="1"/>
    <col min="23" max="23" width="10.140625" style="1" customWidth="1"/>
    <col min="24" max="24" width="6.57421875" style="1" customWidth="1"/>
    <col min="25" max="25" width="6.7109375" style="1" customWidth="1"/>
    <col min="26" max="26" width="6.421875" style="1" customWidth="1"/>
    <col min="27" max="27" width="4.57421875" style="1" customWidth="1"/>
    <col min="28" max="28" width="7.00390625" style="1" customWidth="1"/>
    <col min="29" max="29" width="4.421875" style="1" customWidth="1"/>
    <col min="30" max="30" width="6.57421875" style="1" customWidth="1"/>
    <col min="31" max="31" width="5.00390625" style="1" customWidth="1"/>
    <col min="32" max="32" width="4.421875" style="1" customWidth="1"/>
    <col min="33" max="33" width="7.140625" style="1" bestFit="1" customWidth="1"/>
    <col min="34" max="36" width="6.7109375" style="1" customWidth="1"/>
    <col min="37" max="37" width="6.8515625" style="1" customWidth="1"/>
    <col min="38" max="38" width="5.57421875" style="1" customWidth="1"/>
    <col min="39" max="39" width="4.57421875" style="1" customWidth="1"/>
    <col min="40" max="40" width="4.7109375" style="1" customWidth="1"/>
    <col min="41" max="41" width="6.421875" style="1" customWidth="1"/>
    <col min="42" max="42" width="4.28125" style="1" customWidth="1"/>
    <col min="43" max="43" width="5.57421875" style="1" customWidth="1"/>
    <col min="44" max="44" width="5.28125" style="1" bestFit="1" customWidth="1"/>
    <col min="45" max="45" width="6.8515625" style="1" customWidth="1"/>
    <col min="46" max="46" width="18.7109375" style="1" customWidth="1"/>
    <col min="47" max="47" width="7.7109375" style="1" customWidth="1"/>
    <col min="48" max="48" width="4.421875" style="1" customWidth="1"/>
    <col min="49" max="49" width="5.7109375" style="1" customWidth="1"/>
    <col min="50" max="50" width="5.00390625" style="1" customWidth="1"/>
    <col min="51" max="51" width="6.7109375" style="1" customWidth="1"/>
    <col min="52" max="53" width="5.28125" style="1" customWidth="1"/>
    <col min="54" max="54" width="5.140625" style="1" customWidth="1"/>
    <col min="55" max="55" width="8.421875" style="1" bestFit="1" customWidth="1"/>
    <col min="56" max="56" width="4.00390625" style="1" customWidth="1"/>
    <col min="57" max="57" width="5.57421875" style="1" customWidth="1"/>
    <col min="58" max="58" width="4.57421875" style="1" customWidth="1"/>
    <col min="59" max="59" width="5.421875" style="1" customWidth="1"/>
    <col min="60" max="60" width="4.8515625" style="1" customWidth="1"/>
    <col min="61" max="61" width="5.140625" style="1" customWidth="1"/>
    <col min="62" max="62" width="5.421875" style="1" customWidth="1"/>
    <col min="63" max="63" width="7.28125" style="1" customWidth="1"/>
    <col min="64" max="64" width="4.8515625" style="1" customWidth="1"/>
    <col min="65" max="65" width="5.7109375" style="1" customWidth="1"/>
    <col min="66" max="66" width="5.00390625" style="1" customWidth="1"/>
    <col min="67" max="67" width="6.28125" style="1" customWidth="1"/>
    <col min="68" max="68" width="5.00390625" style="1" customWidth="1"/>
    <col min="69" max="69" width="4.421875" style="1" customWidth="1"/>
    <col min="70" max="70" width="4.8515625" style="1" customWidth="1"/>
    <col min="71" max="71" width="5.7109375" style="1" customWidth="1"/>
    <col min="72" max="72" width="6.00390625" style="1" customWidth="1"/>
    <col min="73" max="73" width="6.28125" style="1" customWidth="1"/>
    <col min="74" max="75" width="11.140625" style="1" customWidth="1"/>
    <col min="76" max="76" width="7.140625" style="1" bestFit="1" customWidth="1"/>
    <col min="77" max="77" width="9.8515625" style="1" customWidth="1"/>
    <col min="78" max="78" width="5.421875" style="1" customWidth="1"/>
    <col min="79" max="79" width="5.00390625" style="1" customWidth="1"/>
    <col min="80" max="80" width="7.57421875" style="1" customWidth="1"/>
    <col min="81" max="16384" width="9.140625" style="1" customWidth="1"/>
  </cols>
  <sheetData>
    <row r="1" spans="1:78" ht="54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1"/>
      <c r="BZ1" s="8"/>
    </row>
    <row r="2" spans="1:78" ht="26.25">
      <c r="A2" s="468" t="s">
        <v>138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82"/>
      <c r="S2" s="82"/>
      <c r="T2" s="82"/>
      <c r="U2" s="82"/>
      <c r="V2" s="82"/>
      <c r="W2" s="13" t="s">
        <v>49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1"/>
      <c r="BZ2" s="8"/>
    </row>
    <row r="3" spans="1:78" ht="25.5" customHeight="1">
      <c r="A3" s="469" t="s">
        <v>137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224"/>
      <c r="O3" s="224"/>
      <c r="P3" s="224"/>
      <c r="Q3" s="224"/>
      <c r="R3" s="82"/>
      <c r="S3" s="82"/>
      <c r="T3" s="82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1"/>
      <c r="BZ3" s="8"/>
    </row>
    <row r="4" spans="1:78" ht="25.5" customHeight="1">
      <c r="A4" s="469" t="s">
        <v>136</v>
      </c>
      <c r="B4" s="469"/>
      <c r="C4" s="469"/>
      <c r="D4" s="469"/>
      <c r="E4" s="469"/>
      <c r="F4" s="469"/>
      <c r="G4" s="469"/>
      <c r="H4" s="469"/>
      <c r="I4" s="469"/>
      <c r="J4" s="469"/>
      <c r="K4" s="224"/>
      <c r="L4" s="224"/>
      <c r="M4" s="224"/>
      <c r="N4" s="224"/>
      <c r="O4" s="224"/>
      <c r="P4" s="224"/>
      <c r="Q4" s="224"/>
      <c r="R4" s="82"/>
      <c r="S4" s="82"/>
      <c r="T4" s="82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1"/>
      <c r="BZ4" s="8"/>
    </row>
    <row r="5" spans="1:79" ht="33.75" customHeight="1">
      <c r="A5" s="368" t="s">
        <v>142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11"/>
      <c r="CA5" s="8"/>
    </row>
    <row r="6" spans="1:80" ht="2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X6" s="14"/>
      <c r="BY6" s="14"/>
      <c r="BZ6" s="14"/>
      <c r="CA6" s="11"/>
      <c r="CB6" s="8"/>
    </row>
    <row r="7" spans="1:62" ht="20.25" customHeight="1" thickBot="1">
      <c r="A7" s="343" t="s">
        <v>0</v>
      </c>
      <c r="B7" s="344"/>
      <c r="C7" s="344"/>
      <c r="D7" s="344"/>
      <c r="E7" s="344"/>
      <c r="F7" s="345"/>
      <c r="G7" s="13"/>
      <c r="H7" s="433" t="s">
        <v>1</v>
      </c>
      <c r="I7" s="434"/>
      <c r="J7" s="434"/>
      <c r="K7" s="434"/>
      <c r="L7" s="434"/>
      <c r="M7" s="434"/>
      <c r="N7" s="434"/>
      <c r="O7" s="434"/>
      <c r="P7" s="435"/>
      <c r="Q7" s="14"/>
      <c r="R7" s="433" t="s">
        <v>2</v>
      </c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5"/>
      <c r="AE7" s="14"/>
      <c r="AF7" s="311" t="s">
        <v>19</v>
      </c>
      <c r="AG7" s="312"/>
      <c r="AH7" s="312"/>
      <c r="AI7" s="312"/>
      <c r="AJ7" s="312"/>
      <c r="AK7" s="312"/>
      <c r="AL7" s="313"/>
      <c r="AM7" s="303">
        <v>22</v>
      </c>
      <c r="AN7" s="304"/>
      <c r="AO7" s="304"/>
      <c r="AP7" s="301" t="s">
        <v>115</v>
      </c>
      <c r="AQ7" s="301"/>
      <c r="AR7" s="301"/>
      <c r="AS7" s="301"/>
      <c r="AT7" s="301"/>
      <c r="AU7" s="301"/>
      <c r="AV7" s="301"/>
      <c r="AW7" s="302"/>
      <c r="AX7" s="15"/>
      <c r="AY7" s="14"/>
      <c r="AZ7" s="14"/>
      <c r="BA7" s="14"/>
      <c r="BB7" s="11"/>
      <c r="BC7" s="11"/>
      <c r="BD7" s="11"/>
      <c r="BE7" s="11"/>
      <c r="BF7" s="15"/>
      <c r="BG7" s="14"/>
      <c r="BH7" s="14"/>
      <c r="BI7" s="14"/>
      <c r="BJ7" s="11"/>
    </row>
    <row r="8" spans="1:62" ht="20.25" customHeight="1">
      <c r="A8" s="76" t="s">
        <v>6</v>
      </c>
      <c r="B8" s="346" t="s">
        <v>7</v>
      </c>
      <c r="C8" s="346"/>
      <c r="D8" s="346" t="s">
        <v>4</v>
      </c>
      <c r="E8" s="346"/>
      <c r="F8" s="356"/>
      <c r="G8" s="16"/>
      <c r="H8" s="439" t="s">
        <v>6</v>
      </c>
      <c r="I8" s="440"/>
      <c r="J8" s="440"/>
      <c r="K8" s="440"/>
      <c r="L8" s="440"/>
      <c r="M8" s="336" t="s">
        <v>7</v>
      </c>
      <c r="N8" s="336"/>
      <c r="O8" s="336" t="s">
        <v>4</v>
      </c>
      <c r="P8" s="337"/>
      <c r="Q8" s="17"/>
      <c r="R8" s="436" t="s">
        <v>6</v>
      </c>
      <c r="S8" s="437"/>
      <c r="T8" s="437"/>
      <c r="U8" s="437"/>
      <c r="V8" s="437"/>
      <c r="W8" s="437"/>
      <c r="X8" s="438"/>
      <c r="Y8" s="347" t="s">
        <v>7</v>
      </c>
      <c r="Z8" s="348"/>
      <c r="AA8" s="308" t="s">
        <v>4</v>
      </c>
      <c r="AB8" s="309"/>
      <c r="AC8" s="309"/>
      <c r="AD8" s="310"/>
      <c r="AE8" s="14"/>
      <c r="AF8" s="314"/>
      <c r="AG8" s="309"/>
      <c r="AH8" s="309"/>
      <c r="AI8" s="309"/>
      <c r="AJ8" s="309"/>
      <c r="AK8" s="309"/>
      <c r="AL8" s="315"/>
      <c r="AM8" s="289">
        <v>13</v>
      </c>
      <c r="AN8" s="290"/>
      <c r="AO8" s="290"/>
      <c r="AP8" s="291" t="s">
        <v>114</v>
      </c>
      <c r="AQ8" s="291"/>
      <c r="AR8" s="291"/>
      <c r="AS8" s="291"/>
      <c r="AT8" s="291"/>
      <c r="AU8" s="291"/>
      <c r="AV8" s="291"/>
      <c r="AW8" s="292"/>
      <c r="AX8" s="15"/>
      <c r="AY8" s="14"/>
      <c r="AZ8" s="14"/>
      <c r="BA8" s="14"/>
      <c r="BB8" s="11"/>
      <c r="BC8" s="11"/>
      <c r="BD8" s="11"/>
      <c r="BE8" s="11"/>
      <c r="BF8" s="15"/>
      <c r="BG8" s="14"/>
      <c r="BH8" s="14"/>
      <c r="BI8" s="14"/>
      <c r="BJ8" s="11"/>
    </row>
    <row r="9" spans="1:62" ht="20.25" customHeight="1">
      <c r="A9" s="72" t="s">
        <v>81</v>
      </c>
      <c r="B9" s="334">
        <v>19</v>
      </c>
      <c r="C9" s="334"/>
      <c r="D9" s="269">
        <v>13</v>
      </c>
      <c r="E9" s="269"/>
      <c r="F9" s="270"/>
      <c r="G9" s="13"/>
      <c r="H9" s="338" t="s">
        <v>17</v>
      </c>
      <c r="I9" s="339"/>
      <c r="J9" s="339"/>
      <c r="K9" s="339"/>
      <c r="L9" s="339"/>
      <c r="M9" s="277">
        <v>1</v>
      </c>
      <c r="N9" s="277"/>
      <c r="O9" s="269">
        <v>0</v>
      </c>
      <c r="P9" s="270"/>
      <c r="Q9" s="14"/>
      <c r="R9" s="340" t="s">
        <v>80</v>
      </c>
      <c r="S9" s="341"/>
      <c r="T9" s="341"/>
      <c r="U9" s="341"/>
      <c r="V9" s="341"/>
      <c r="W9" s="341"/>
      <c r="X9" s="342"/>
      <c r="Y9" s="349">
        <v>2</v>
      </c>
      <c r="Z9" s="350"/>
      <c r="AA9" s="305">
        <v>0</v>
      </c>
      <c r="AB9" s="306"/>
      <c r="AC9" s="306"/>
      <c r="AD9" s="307"/>
      <c r="AE9" s="14"/>
      <c r="AF9" s="444" t="s">
        <v>119</v>
      </c>
      <c r="AG9" s="445"/>
      <c r="AH9" s="445"/>
      <c r="AI9" s="445"/>
      <c r="AJ9" s="445"/>
      <c r="AK9" s="445"/>
      <c r="AL9" s="446"/>
      <c r="AM9" s="289">
        <v>66</v>
      </c>
      <c r="AN9" s="290"/>
      <c r="AO9" s="290"/>
      <c r="AP9" s="291" t="s">
        <v>113</v>
      </c>
      <c r="AQ9" s="291"/>
      <c r="AR9" s="291"/>
      <c r="AS9" s="291"/>
      <c r="AT9" s="291"/>
      <c r="AU9" s="291"/>
      <c r="AV9" s="291"/>
      <c r="AW9" s="292"/>
      <c r="AX9" s="15"/>
      <c r="AY9" s="14"/>
      <c r="AZ9" s="14"/>
      <c r="BA9" s="14"/>
      <c r="BB9" s="11"/>
      <c r="BC9" s="11"/>
      <c r="BD9" s="11"/>
      <c r="BE9" s="11"/>
      <c r="BF9" s="15"/>
      <c r="BG9" s="14"/>
      <c r="BH9" s="14"/>
      <c r="BI9" s="14"/>
      <c r="BJ9" s="11"/>
    </row>
    <row r="10" spans="1:79" ht="20.25" customHeight="1">
      <c r="A10" s="73" t="s">
        <v>68</v>
      </c>
      <c r="B10" s="334">
        <v>4</v>
      </c>
      <c r="C10" s="334"/>
      <c r="D10" s="269">
        <v>4</v>
      </c>
      <c r="E10" s="269"/>
      <c r="F10" s="270"/>
      <c r="G10" s="13"/>
      <c r="H10" s="338" t="s">
        <v>73</v>
      </c>
      <c r="I10" s="339"/>
      <c r="J10" s="339"/>
      <c r="K10" s="339"/>
      <c r="L10" s="339"/>
      <c r="M10" s="277">
        <v>1</v>
      </c>
      <c r="N10" s="277"/>
      <c r="O10" s="269">
        <v>0</v>
      </c>
      <c r="P10" s="270"/>
      <c r="Q10" s="14"/>
      <c r="R10" s="340" t="s">
        <v>79</v>
      </c>
      <c r="S10" s="341"/>
      <c r="T10" s="341"/>
      <c r="U10" s="341"/>
      <c r="V10" s="341"/>
      <c r="W10" s="341"/>
      <c r="X10" s="342"/>
      <c r="Y10" s="349">
        <v>2</v>
      </c>
      <c r="Z10" s="350"/>
      <c r="AA10" s="305">
        <v>0</v>
      </c>
      <c r="AB10" s="306"/>
      <c r="AC10" s="306"/>
      <c r="AD10" s="307"/>
      <c r="AE10" s="14"/>
      <c r="AF10" s="447"/>
      <c r="AG10" s="448"/>
      <c r="AH10" s="448"/>
      <c r="AI10" s="448"/>
      <c r="AJ10" s="448"/>
      <c r="AK10" s="448"/>
      <c r="AL10" s="449"/>
      <c r="AM10" s="289">
        <v>40</v>
      </c>
      <c r="AN10" s="290"/>
      <c r="AO10" s="290"/>
      <c r="AP10" s="291" t="s">
        <v>116</v>
      </c>
      <c r="AQ10" s="291"/>
      <c r="AR10" s="291"/>
      <c r="AS10" s="291"/>
      <c r="AT10" s="291"/>
      <c r="AU10" s="291"/>
      <c r="AV10" s="291"/>
      <c r="AW10" s="292"/>
      <c r="AX10" s="15"/>
      <c r="AY10" s="14"/>
      <c r="AZ10" s="14"/>
      <c r="BA10" s="14"/>
      <c r="BB10" s="11"/>
      <c r="BC10" s="11"/>
      <c r="BD10" s="11"/>
      <c r="BE10" s="11"/>
      <c r="BF10" s="15"/>
      <c r="BG10" s="14"/>
      <c r="BH10" s="14"/>
      <c r="BI10" s="14"/>
      <c r="BJ10" s="11"/>
      <c r="BX10" s="14"/>
      <c r="CA10" s="14"/>
    </row>
    <row r="11" spans="1:62" ht="21" customHeight="1">
      <c r="A11" s="73" t="s">
        <v>82</v>
      </c>
      <c r="B11" s="334">
        <v>46</v>
      </c>
      <c r="C11" s="334"/>
      <c r="D11" s="269">
        <v>33</v>
      </c>
      <c r="E11" s="269"/>
      <c r="F11" s="270"/>
      <c r="G11" s="13"/>
      <c r="H11" s="338" t="s">
        <v>74</v>
      </c>
      <c r="I11" s="339"/>
      <c r="J11" s="339"/>
      <c r="K11" s="339"/>
      <c r="L11" s="339"/>
      <c r="M11" s="277">
        <v>163</v>
      </c>
      <c r="N11" s="277"/>
      <c r="O11" s="269">
        <v>91</v>
      </c>
      <c r="P11" s="270"/>
      <c r="Q11" s="34"/>
      <c r="R11" s="340" t="s">
        <v>86</v>
      </c>
      <c r="S11" s="341"/>
      <c r="T11" s="341"/>
      <c r="U11" s="341"/>
      <c r="V11" s="341"/>
      <c r="W11" s="341"/>
      <c r="X11" s="342"/>
      <c r="Y11" s="349">
        <v>500</v>
      </c>
      <c r="Z11" s="350"/>
      <c r="AA11" s="305">
        <v>375</v>
      </c>
      <c r="AB11" s="306"/>
      <c r="AC11" s="306"/>
      <c r="AD11" s="307"/>
      <c r="AE11" s="14"/>
      <c r="AF11" s="447"/>
      <c r="AG11" s="448"/>
      <c r="AH11" s="448"/>
      <c r="AI11" s="448"/>
      <c r="AJ11" s="448"/>
      <c r="AK11" s="448"/>
      <c r="AL11" s="449"/>
      <c r="AM11" s="289">
        <v>1</v>
      </c>
      <c r="AN11" s="290"/>
      <c r="AO11" s="290"/>
      <c r="AP11" s="291" t="s">
        <v>118</v>
      </c>
      <c r="AQ11" s="291"/>
      <c r="AR11" s="291"/>
      <c r="AS11" s="291"/>
      <c r="AT11" s="291"/>
      <c r="AU11" s="291"/>
      <c r="AV11" s="291"/>
      <c r="AW11" s="292"/>
      <c r="AX11" s="15"/>
      <c r="AY11" s="14"/>
      <c r="AZ11" s="14"/>
      <c r="BA11" s="14"/>
      <c r="BB11" s="11"/>
      <c r="BC11" s="11"/>
      <c r="BD11" s="11"/>
      <c r="BE11" s="11"/>
      <c r="BF11" s="15"/>
      <c r="BG11" s="14"/>
      <c r="BH11" s="14"/>
      <c r="BI11" s="14"/>
      <c r="BJ11" s="11"/>
    </row>
    <row r="12" spans="1:62" ht="20.25" customHeight="1">
      <c r="A12" s="74" t="s">
        <v>69</v>
      </c>
      <c r="B12" s="334">
        <v>14</v>
      </c>
      <c r="C12" s="334"/>
      <c r="D12" s="269">
        <v>11</v>
      </c>
      <c r="E12" s="269"/>
      <c r="F12" s="270"/>
      <c r="G12" s="13"/>
      <c r="H12" s="338" t="s">
        <v>77</v>
      </c>
      <c r="I12" s="339"/>
      <c r="J12" s="339"/>
      <c r="K12" s="339"/>
      <c r="L12" s="339"/>
      <c r="M12" s="277">
        <v>100</v>
      </c>
      <c r="N12" s="277"/>
      <c r="O12" s="269">
        <v>84</v>
      </c>
      <c r="P12" s="270"/>
      <c r="Q12" s="14"/>
      <c r="R12" s="340" t="s">
        <v>75</v>
      </c>
      <c r="S12" s="341"/>
      <c r="T12" s="341"/>
      <c r="U12" s="341"/>
      <c r="V12" s="341"/>
      <c r="W12" s="341"/>
      <c r="X12" s="87"/>
      <c r="Y12" s="349">
        <v>500</v>
      </c>
      <c r="Z12" s="350"/>
      <c r="AA12" s="305">
        <v>397</v>
      </c>
      <c r="AB12" s="306"/>
      <c r="AC12" s="306"/>
      <c r="AD12" s="307"/>
      <c r="AE12" s="14"/>
      <c r="AF12" s="447"/>
      <c r="AG12" s="448"/>
      <c r="AH12" s="448"/>
      <c r="AI12" s="448"/>
      <c r="AJ12" s="448"/>
      <c r="AK12" s="448"/>
      <c r="AL12" s="449"/>
      <c r="AM12" s="289">
        <v>6</v>
      </c>
      <c r="AN12" s="290"/>
      <c r="AO12" s="290"/>
      <c r="AP12" s="291" t="s">
        <v>117</v>
      </c>
      <c r="AQ12" s="291"/>
      <c r="AR12" s="291"/>
      <c r="AS12" s="291"/>
      <c r="AT12" s="291"/>
      <c r="AU12" s="291"/>
      <c r="AV12" s="291"/>
      <c r="AW12" s="292"/>
      <c r="AX12" s="15"/>
      <c r="AY12" s="14"/>
      <c r="AZ12" s="14"/>
      <c r="BA12" s="14"/>
      <c r="BB12" s="11"/>
      <c r="BC12" s="11"/>
      <c r="BD12" s="11"/>
      <c r="BE12" s="11"/>
      <c r="BF12" s="15"/>
      <c r="BG12" s="14"/>
      <c r="BH12" s="14"/>
      <c r="BI12" s="14"/>
      <c r="BJ12" s="11"/>
    </row>
    <row r="13" spans="1:67" ht="22.5" customHeight="1">
      <c r="A13" s="73" t="s">
        <v>87</v>
      </c>
      <c r="B13" s="334">
        <v>4</v>
      </c>
      <c r="C13" s="334"/>
      <c r="D13" s="269">
        <v>4</v>
      </c>
      <c r="E13" s="269"/>
      <c r="F13" s="270"/>
      <c r="G13" s="13"/>
      <c r="H13" s="284"/>
      <c r="I13" s="285"/>
      <c r="J13" s="285"/>
      <c r="K13" s="285"/>
      <c r="L13" s="285"/>
      <c r="M13" s="277"/>
      <c r="N13" s="277"/>
      <c r="O13" s="278"/>
      <c r="P13" s="279"/>
      <c r="Q13" s="14"/>
      <c r="R13" s="340" t="s">
        <v>103</v>
      </c>
      <c r="S13" s="341"/>
      <c r="T13" s="341"/>
      <c r="U13" s="341"/>
      <c r="V13" s="341"/>
      <c r="W13" s="341"/>
      <c r="X13" s="342"/>
      <c r="Y13" s="349">
        <v>130</v>
      </c>
      <c r="Z13" s="350"/>
      <c r="AA13" s="305">
        <v>121</v>
      </c>
      <c r="AB13" s="306"/>
      <c r="AC13" s="306"/>
      <c r="AD13" s="307"/>
      <c r="AE13" s="14"/>
      <c r="AF13" s="447"/>
      <c r="AG13" s="448"/>
      <c r="AH13" s="448"/>
      <c r="AI13" s="448"/>
      <c r="AJ13" s="448"/>
      <c r="AK13" s="448"/>
      <c r="AL13" s="449"/>
      <c r="AM13" s="289">
        <v>28</v>
      </c>
      <c r="AN13" s="290"/>
      <c r="AO13" s="290"/>
      <c r="AP13" s="291" t="s">
        <v>133</v>
      </c>
      <c r="AQ13" s="291"/>
      <c r="AR13" s="291"/>
      <c r="AS13" s="291"/>
      <c r="AT13" s="291"/>
      <c r="AU13" s="291"/>
      <c r="AV13" s="291"/>
      <c r="AW13" s="292"/>
      <c r="AX13" s="15"/>
      <c r="AY13" s="14"/>
      <c r="AZ13" s="14"/>
      <c r="BA13" s="14"/>
      <c r="BB13" s="11"/>
      <c r="BC13" s="11"/>
      <c r="BD13" s="11"/>
      <c r="BE13" s="11"/>
      <c r="BF13" s="15"/>
      <c r="BG13" s="14"/>
      <c r="BH13" s="14"/>
      <c r="BI13" s="14"/>
      <c r="BJ13" s="11"/>
      <c r="BO13" s="1" t="s">
        <v>49</v>
      </c>
    </row>
    <row r="14" spans="1:62" ht="20.25" customHeight="1" thickBot="1">
      <c r="A14" s="73" t="s">
        <v>88</v>
      </c>
      <c r="B14" s="334">
        <v>279</v>
      </c>
      <c r="C14" s="334"/>
      <c r="D14" s="269">
        <v>177</v>
      </c>
      <c r="E14" s="269"/>
      <c r="F14" s="270"/>
      <c r="G14" s="13"/>
      <c r="H14" s="284"/>
      <c r="I14" s="285"/>
      <c r="J14" s="285"/>
      <c r="K14" s="285"/>
      <c r="L14" s="285"/>
      <c r="M14" s="277"/>
      <c r="N14" s="277"/>
      <c r="O14" s="278"/>
      <c r="P14" s="279"/>
      <c r="Q14" s="14"/>
      <c r="R14" s="340" t="s">
        <v>96</v>
      </c>
      <c r="S14" s="341"/>
      <c r="T14" s="341"/>
      <c r="U14" s="341"/>
      <c r="V14" s="341"/>
      <c r="W14" s="341"/>
      <c r="X14" s="342"/>
      <c r="Y14" s="349">
        <v>50</v>
      </c>
      <c r="Z14" s="350"/>
      <c r="AA14" s="305">
        <v>46</v>
      </c>
      <c r="AB14" s="306"/>
      <c r="AC14" s="306"/>
      <c r="AD14" s="307"/>
      <c r="AE14" s="14"/>
      <c r="AF14" s="450"/>
      <c r="AG14" s="451"/>
      <c r="AH14" s="451"/>
      <c r="AI14" s="451"/>
      <c r="AJ14" s="451"/>
      <c r="AK14" s="451"/>
      <c r="AL14" s="452"/>
      <c r="AM14" s="94" t="s">
        <v>95</v>
      </c>
      <c r="AN14" s="95"/>
      <c r="AO14" s="95"/>
      <c r="AP14" s="320"/>
      <c r="AQ14" s="320"/>
      <c r="AR14" s="320"/>
      <c r="AS14" s="320"/>
      <c r="AT14" s="320"/>
      <c r="AU14" s="320"/>
      <c r="AV14" s="320"/>
      <c r="AW14" s="321"/>
      <c r="AX14" s="15"/>
      <c r="AY14" s="14"/>
      <c r="AZ14" s="14"/>
      <c r="BA14" s="14"/>
      <c r="BB14" s="11"/>
      <c r="BC14" s="11"/>
      <c r="BD14" s="11"/>
      <c r="BE14" s="11"/>
      <c r="BF14" s="15"/>
      <c r="BG14" s="14"/>
      <c r="BH14" s="14"/>
      <c r="BI14" s="14"/>
      <c r="BJ14" s="11"/>
    </row>
    <row r="15" spans="1:62" ht="22.5" customHeight="1" thickBot="1">
      <c r="A15" s="73" t="s">
        <v>89</v>
      </c>
      <c r="B15" s="277">
        <v>2</v>
      </c>
      <c r="C15" s="277"/>
      <c r="D15" s="269">
        <v>0</v>
      </c>
      <c r="E15" s="269"/>
      <c r="F15" s="270"/>
      <c r="G15" s="13"/>
      <c r="H15" s="284"/>
      <c r="I15" s="285"/>
      <c r="J15" s="285"/>
      <c r="K15" s="285"/>
      <c r="L15" s="285"/>
      <c r="M15" s="277"/>
      <c r="N15" s="277"/>
      <c r="O15" s="278"/>
      <c r="P15" s="279"/>
      <c r="Q15" s="14"/>
      <c r="R15" s="340" t="s">
        <v>97</v>
      </c>
      <c r="S15" s="341"/>
      <c r="T15" s="341"/>
      <c r="U15" s="341"/>
      <c r="V15" s="341"/>
      <c r="W15" s="341"/>
      <c r="X15" s="87"/>
      <c r="Y15" s="349">
        <v>320</v>
      </c>
      <c r="Z15" s="350"/>
      <c r="AA15" s="305">
        <v>305</v>
      </c>
      <c r="AB15" s="306"/>
      <c r="AC15" s="306"/>
      <c r="AD15" s="307"/>
      <c r="AE15" s="14"/>
      <c r="AF15" s="369" t="s">
        <v>7</v>
      </c>
      <c r="AG15" s="275"/>
      <c r="AH15" s="275"/>
      <c r="AI15" s="275"/>
      <c r="AJ15" s="275"/>
      <c r="AK15" s="96"/>
      <c r="AL15" s="96"/>
      <c r="AM15" s="274">
        <f>SUM(AM7:AM14)</f>
        <v>176</v>
      </c>
      <c r="AN15" s="275"/>
      <c r="AO15" s="275"/>
      <c r="AP15" s="275"/>
      <c r="AQ15" s="275"/>
      <c r="AR15" s="275"/>
      <c r="AS15" s="275"/>
      <c r="AT15" s="275"/>
      <c r="AU15" s="275"/>
      <c r="AV15" s="275"/>
      <c r="AW15" s="276"/>
      <c r="AX15" s="77"/>
      <c r="AY15" s="14"/>
      <c r="AZ15" s="14"/>
      <c r="BA15" s="14"/>
      <c r="BB15" s="11"/>
      <c r="BC15" s="11"/>
      <c r="BD15" s="11"/>
      <c r="BE15" s="11"/>
      <c r="BF15" s="77"/>
      <c r="BG15" s="14"/>
      <c r="BH15" s="14"/>
      <c r="BI15" s="14"/>
      <c r="BJ15" s="11"/>
    </row>
    <row r="16" spans="1:74" ht="20.25" customHeight="1">
      <c r="A16" s="73" t="s">
        <v>70</v>
      </c>
      <c r="B16" s="277">
        <v>9</v>
      </c>
      <c r="C16" s="277"/>
      <c r="D16" s="269">
        <v>5</v>
      </c>
      <c r="E16" s="269"/>
      <c r="F16" s="270"/>
      <c r="G16" s="13"/>
      <c r="H16" s="284"/>
      <c r="I16" s="285"/>
      <c r="J16" s="285"/>
      <c r="K16" s="285"/>
      <c r="L16" s="285"/>
      <c r="M16" s="277"/>
      <c r="N16" s="277"/>
      <c r="O16" s="278"/>
      <c r="P16" s="279"/>
      <c r="Q16" s="14"/>
      <c r="R16" s="340" t="s">
        <v>98</v>
      </c>
      <c r="S16" s="341"/>
      <c r="T16" s="341"/>
      <c r="U16" s="341"/>
      <c r="V16" s="341"/>
      <c r="W16" s="341"/>
      <c r="X16" s="342"/>
      <c r="Y16" s="349">
        <v>30</v>
      </c>
      <c r="Z16" s="350"/>
      <c r="AA16" s="305">
        <v>30</v>
      </c>
      <c r="AB16" s="306"/>
      <c r="AC16" s="306"/>
      <c r="AD16" s="307"/>
      <c r="AE16" s="14"/>
      <c r="AF16" s="325" t="s">
        <v>125</v>
      </c>
      <c r="AG16" s="325"/>
      <c r="AH16" s="325"/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8"/>
    </row>
    <row r="17" spans="1:74" ht="21" customHeight="1">
      <c r="A17" s="73" t="s">
        <v>18</v>
      </c>
      <c r="B17" s="277">
        <v>80</v>
      </c>
      <c r="C17" s="277"/>
      <c r="D17" s="269">
        <v>22</v>
      </c>
      <c r="E17" s="269"/>
      <c r="F17" s="270"/>
      <c r="G17" s="13"/>
      <c r="H17" s="284"/>
      <c r="I17" s="285"/>
      <c r="J17" s="285"/>
      <c r="K17" s="285"/>
      <c r="L17" s="285"/>
      <c r="M17" s="277"/>
      <c r="N17" s="277"/>
      <c r="O17" s="278"/>
      <c r="P17" s="279"/>
      <c r="Q17" s="14"/>
      <c r="R17" s="464"/>
      <c r="S17" s="465"/>
      <c r="T17" s="465"/>
      <c r="U17" s="465"/>
      <c r="V17" s="465"/>
      <c r="W17" s="465"/>
      <c r="X17" s="466"/>
      <c r="Y17" s="349"/>
      <c r="Z17" s="350"/>
      <c r="AA17" s="322"/>
      <c r="AB17" s="323"/>
      <c r="AC17" s="323"/>
      <c r="AD17" s="324"/>
      <c r="AE17" s="14"/>
      <c r="AF17" s="14"/>
      <c r="AG17" s="396"/>
      <c r="AH17" s="396"/>
      <c r="AI17" s="396"/>
      <c r="AJ17" s="396"/>
      <c r="AK17" s="396"/>
      <c r="AL17" s="396"/>
      <c r="AM17" s="396"/>
      <c r="AN17" s="396"/>
      <c r="AO17" s="396"/>
      <c r="AP17" s="396"/>
      <c r="AQ17" s="396"/>
      <c r="AR17" s="396"/>
      <c r="AS17" s="396"/>
      <c r="AT17" s="396"/>
      <c r="AU17" s="396"/>
      <c r="AV17" s="396"/>
      <c r="AW17" s="396"/>
      <c r="AX17" s="396"/>
      <c r="AY17" s="396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8"/>
    </row>
    <row r="18" spans="1:74" ht="20.25">
      <c r="A18" s="73" t="s">
        <v>71</v>
      </c>
      <c r="B18" s="277">
        <v>5</v>
      </c>
      <c r="C18" s="277"/>
      <c r="D18" s="269">
        <v>1</v>
      </c>
      <c r="E18" s="269"/>
      <c r="F18" s="270"/>
      <c r="G18" s="13"/>
      <c r="H18" s="284"/>
      <c r="I18" s="285"/>
      <c r="J18" s="285"/>
      <c r="K18" s="285"/>
      <c r="L18" s="285"/>
      <c r="M18" s="277"/>
      <c r="N18" s="277"/>
      <c r="O18" s="278"/>
      <c r="P18" s="279"/>
      <c r="Q18" s="14"/>
      <c r="R18" s="340"/>
      <c r="S18" s="341"/>
      <c r="T18" s="341"/>
      <c r="U18" s="341"/>
      <c r="V18" s="341"/>
      <c r="W18" s="341"/>
      <c r="X18" s="342"/>
      <c r="Y18" s="349"/>
      <c r="Z18" s="350"/>
      <c r="AA18" s="322"/>
      <c r="AB18" s="323"/>
      <c r="AC18" s="323"/>
      <c r="AD18" s="32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8"/>
    </row>
    <row r="19" spans="1:74" ht="24.75" customHeight="1">
      <c r="A19" s="73" t="s">
        <v>72</v>
      </c>
      <c r="B19" s="277">
        <v>11</v>
      </c>
      <c r="C19" s="277"/>
      <c r="D19" s="269">
        <v>5</v>
      </c>
      <c r="E19" s="269"/>
      <c r="F19" s="270"/>
      <c r="G19" s="13"/>
      <c r="H19" s="284"/>
      <c r="I19" s="285"/>
      <c r="J19" s="285"/>
      <c r="K19" s="285"/>
      <c r="L19" s="285"/>
      <c r="M19" s="277"/>
      <c r="N19" s="277"/>
      <c r="O19" s="278"/>
      <c r="P19" s="279"/>
      <c r="Q19" s="14"/>
      <c r="R19" s="340"/>
      <c r="S19" s="341"/>
      <c r="T19" s="341"/>
      <c r="U19" s="341"/>
      <c r="V19" s="341"/>
      <c r="W19" s="341"/>
      <c r="X19" s="342"/>
      <c r="Y19" s="349"/>
      <c r="Z19" s="350"/>
      <c r="AA19" s="322"/>
      <c r="AB19" s="323"/>
      <c r="AC19" s="323"/>
      <c r="AD19" s="32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8"/>
    </row>
    <row r="20" spans="1:74" ht="20.25">
      <c r="A20" s="73" t="s">
        <v>57</v>
      </c>
      <c r="B20" s="277">
        <v>10</v>
      </c>
      <c r="C20" s="277"/>
      <c r="D20" s="269">
        <v>0</v>
      </c>
      <c r="E20" s="269"/>
      <c r="F20" s="270"/>
      <c r="G20" s="13"/>
      <c r="H20" s="284"/>
      <c r="I20" s="285"/>
      <c r="J20" s="285"/>
      <c r="K20" s="285"/>
      <c r="L20" s="285"/>
      <c r="M20" s="277"/>
      <c r="N20" s="277"/>
      <c r="O20" s="278"/>
      <c r="P20" s="279"/>
      <c r="Q20" s="14"/>
      <c r="R20" s="340"/>
      <c r="S20" s="341"/>
      <c r="T20" s="341"/>
      <c r="U20" s="341"/>
      <c r="V20" s="341"/>
      <c r="W20" s="341"/>
      <c r="X20" s="342"/>
      <c r="Y20" s="349"/>
      <c r="Z20" s="350"/>
      <c r="AA20" s="322"/>
      <c r="AB20" s="323"/>
      <c r="AC20" s="323"/>
      <c r="AD20" s="32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8"/>
    </row>
    <row r="21" spans="1:74" ht="23.25" customHeight="1" thickBot="1">
      <c r="A21" s="75" t="s">
        <v>21</v>
      </c>
      <c r="B21" s="281">
        <f>SUM(B9:B20)</f>
        <v>483</v>
      </c>
      <c r="C21" s="281"/>
      <c r="D21" s="281">
        <f>SUM(D9:D20)</f>
        <v>275</v>
      </c>
      <c r="E21" s="281"/>
      <c r="F21" s="294"/>
      <c r="G21" s="13"/>
      <c r="H21" s="280" t="s">
        <v>7</v>
      </c>
      <c r="I21" s="281"/>
      <c r="J21" s="281"/>
      <c r="K21" s="281"/>
      <c r="L21" s="281"/>
      <c r="M21" s="281">
        <f>SUM(M9:M20)</f>
        <v>265</v>
      </c>
      <c r="N21" s="281"/>
      <c r="O21" s="281">
        <f>SUM(O9:O20)</f>
        <v>175</v>
      </c>
      <c r="P21" s="294"/>
      <c r="Q21" s="14"/>
      <c r="R21" s="326" t="s">
        <v>7</v>
      </c>
      <c r="S21" s="327"/>
      <c r="T21" s="327"/>
      <c r="U21" s="327"/>
      <c r="V21" s="327"/>
      <c r="W21" s="327"/>
      <c r="X21" s="328"/>
      <c r="Y21" s="398">
        <f>SUM(Y9:Y20)</f>
        <v>1534</v>
      </c>
      <c r="Z21" s="328"/>
      <c r="AA21" s="398">
        <f>SUM(AA9:AD20)</f>
        <v>1274</v>
      </c>
      <c r="AB21" s="327"/>
      <c r="AC21" s="327"/>
      <c r="AD21" s="399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8"/>
    </row>
    <row r="22" spans="1:78" ht="20.25" customHeight="1" thickBo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3"/>
      <c r="AW22" s="14"/>
      <c r="AX22" s="14"/>
      <c r="AY22" s="14"/>
      <c r="AZ22" s="14"/>
      <c r="BA22" s="14"/>
      <c r="BB22" s="14"/>
      <c r="BC22" s="14"/>
      <c r="BD22" s="13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1"/>
      <c r="BZ22" s="8"/>
    </row>
    <row r="23" spans="1:74" ht="20.25" customHeight="1" thickBot="1">
      <c r="A23" s="97"/>
      <c r="B23" s="286" t="s">
        <v>22</v>
      </c>
      <c r="C23" s="287"/>
      <c r="D23" s="287"/>
      <c r="E23" s="287"/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8"/>
      <c r="U23" s="98"/>
      <c r="V23" s="382" t="s">
        <v>130</v>
      </c>
      <c r="W23" s="366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97"/>
      <c r="AS23" s="99"/>
      <c r="AT23" s="295" t="s">
        <v>129</v>
      </c>
      <c r="AU23" s="422" t="s">
        <v>22</v>
      </c>
      <c r="AV23" s="423"/>
      <c r="AW23" s="423"/>
      <c r="AX23" s="423"/>
      <c r="AY23" s="423"/>
      <c r="AZ23" s="423"/>
      <c r="BA23" s="423"/>
      <c r="BB23" s="423"/>
      <c r="BC23" s="423"/>
      <c r="BD23" s="423"/>
      <c r="BE23" s="423"/>
      <c r="BF23" s="423"/>
      <c r="BG23" s="423"/>
      <c r="BH23" s="423"/>
      <c r="BI23" s="423"/>
      <c r="BJ23" s="423"/>
      <c r="BK23" s="423"/>
      <c r="BL23" s="423"/>
      <c r="BM23" s="423"/>
      <c r="BN23" s="423"/>
      <c r="BO23" s="423"/>
      <c r="BP23" s="423"/>
      <c r="BQ23" s="423"/>
      <c r="BR23" s="423"/>
      <c r="BS23" s="423"/>
      <c r="BT23" s="423"/>
      <c r="BU23" s="424"/>
      <c r="BV23" s="11"/>
    </row>
    <row r="24" spans="1:77" ht="80.25" customHeight="1">
      <c r="A24" s="295" t="s">
        <v>131</v>
      </c>
      <c r="B24" s="297" t="s">
        <v>92</v>
      </c>
      <c r="C24" s="282" t="s">
        <v>71</v>
      </c>
      <c r="D24" s="282" t="s">
        <v>72</v>
      </c>
      <c r="E24" s="282" t="s">
        <v>18</v>
      </c>
      <c r="F24" s="282" t="s">
        <v>70</v>
      </c>
      <c r="G24" s="282" t="s">
        <v>89</v>
      </c>
      <c r="H24" s="282" t="s">
        <v>104</v>
      </c>
      <c r="I24" s="282" t="s">
        <v>88</v>
      </c>
      <c r="J24" s="282" t="s">
        <v>105</v>
      </c>
      <c r="K24" s="282" t="s">
        <v>106</v>
      </c>
      <c r="L24" s="282" t="s">
        <v>107</v>
      </c>
      <c r="M24" s="282" t="s">
        <v>81</v>
      </c>
      <c r="N24" s="282" t="s">
        <v>108</v>
      </c>
      <c r="O24" s="282" t="s">
        <v>109</v>
      </c>
      <c r="P24" s="282" t="s">
        <v>110</v>
      </c>
      <c r="Q24" s="282" t="s">
        <v>93</v>
      </c>
      <c r="R24" s="282" t="s">
        <v>52</v>
      </c>
      <c r="S24" s="282" t="s">
        <v>56</v>
      </c>
      <c r="T24" s="318" t="s">
        <v>53</v>
      </c>
      <c r="U24" s="100"/>
      <c r="V24" s="383"/>
      <c r="W24" s="384"/>
      <c r="X24" s="386" t="s">
        <v>92</v>
      </c>
      <c r="Y24" s="386"/>
      <c r="Z24" s="386"/>
      <c r="AA24" s="316" t="s">
        <v>111</v>
      </c>
      <c r="AB24" s="316" t="s">
        <v>74</v>
      </c>
      <c r="AC24" s="316" t="s">
        <v>77</v>
      </c>
      <c r="AD24" s="316" t="s">
        <v>103</v>
      </c>
      <c r="AE24" s="316" t="s">
        <v>112</v>
      </c>
      <c r="AF24" s="316" t="s">
        <v>110</v>
      </c>
      <c r="AG24" s="386" t="s">
        <v>93</v>
      </c>
      <c r="AH24" s="386"/>
      <c r="AI24" s="386"/>
      <c r="AJ24" s="386" t="s">
        <v>52</v>
      </c>
      <c r="AK24" s="386"/>
      <c r="AL24" s="386"/>
      <c r="AM24" s="268" t="s">
        <v>56</v>
      </c>
      <c r="AN24" s="268"/>
      <c r="AO24" s="268"/>
      <c r="AP24" s="268" t="s">
        <v>53</v>
      </c>
      <c r="AQ24" s="268"/>
      <c r="AR24" s="406"/>
      <c r="AS24" s="99"/>
      <c r="AT24" s="296"/>
      <c r="AU24" s="462" t="s">
        <v>90</v>
      </c>
      <c r="AV24" s="387" t="s">
        <v>96</v>
      </c>
      <c r="AW24" s="418" t="s">
        <v>97</v>
      </c>
      <c r="AX24" s="418" t="s">
        <v>98</v>
      </c>
      <c r="AY24" s="418" t="s">
        <v>135</v>
      </c>
      <c r="AZ24" s="282" t="s">
        <v>103</v>
      </c>
      <c r="BA24" s="418" t="s">
        <v>79</v>
      </c>
      <c r="BB24" s="407" t="s">
        <v>80</v>
      </c>
      <c r="BC24" s="431" t="s">
        <v>93</v>
      </c>
      <c r="BD24" s="387" t="s">
        <v>96</v>
      </c>
      <c r="BE24" s="418" t="s">
        <v>97</v>
      </c>
      <c r="BF24" s="418" t="s">
        <v>98</v>
      </c>
      <c r="BG24" s="418" t="s">
        <v>135</v>
      </c>
      <c r="BH24" s="282" t="s">
        <v>103</v>
      </c>
      <c r="BI24" s="418" t="s">
        <v>79</v>
      </c>
      <c r="BJ24" s="407" t="s">
        <v>80</v>
      </c>
      <c r="BK24" s="431" t="s">
        <v>52</v>
      </c>
      <c r="BL24" s="387" t="s">
        <v>96</v>
      </c>
      <c r="BM24" s="418" t="s">
        <v>97</v>
      </c>
      <c r="BN24" s="418" t="s">
        <v>98</v>
      </c>
      <c r="BO24" s="418" t="s">
        <v>135</v>
      </c>
      <c r="BP24" s="282" t="s">
        <v>103</v>
      </c>
      <c r="BQ24" s="418" t="s">
        <v>79</v>
      </c>
      <c r="BR24" s="407" t="s">
        <v>80</v>
      </c>
      <c r="BS24" s="431" t="s">
        <v>56</v>
      </c>
      <c r="BT24" s="429" t="s">
        <v>53</v>
      </c>
      <c r="BU24" s="380" t="s">
        <v>91</v>
      </c>
      <c r="BV24" s="11"/>
      <c r="BY24" s="68"/>
    </row>
    <row r="25" spans="1:77" ht="120" customHeight="1" thickBot="1">
      <c r="A25" s="296"/>
      <c r="B25" s="298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319"/>
      <c r="U25" s="100"/>
      <c r="V25" s="374"/>
      <c r="W25" s="372"/>
      <c r="X25" s="102" t="s">
        <v>7</v>
      </c>
      <c r="Y25" s="102" t="s">
        <v>1</v>
      </c>
      <c r="Z25" s="102" t="s">
        <v>2</v>
      </c>
      <c r="AA25" s="317"/>
      <c r="AB25" s="317"/>
      <c r="AC25" s="317"/>
      <c r="AD25" s="317"/>
      <c r="AE25" s="317"/>
      <c r="AF25" s="317"/>
      <c r="AG25" s="102" t="s">
        <v>7</v>
      </c>
      <c r="AH25" s="102" t="s">
        <v>1</v>
      </c>
      <c r="AI25" s="102" t="s">
        <v>2</v>
      </c>
      <c r="AJ25" s="102" t="s">
        <v>7</v>
      </c>
      <c r="AK25" s="102" t="s">
        <v>1</v>
      </c>
      <c r="AL25" s="102" t="s">
        <v>2</v>
      </c>
      <c r="AM25" s="102" t="s">
        <v>7</v>
      </c>
      <c r="AN25" s="102" t="s">
        <v>1</v>
      </c>
      <c r="AO25" s="102" t="s">
        <v>2</v>
      </c>
      <c r="AP25" s="102" t="s">
        <v>7</v>
      </c>
      <c r="AQ25" s="102" t="s">
        <v>1</v>
      </c>
      <c r="AR25" s="103" t="s">
        <v>2</v>
      </c>
      <c r="AS25" s="99"/>
      <c r="AT25" s="421"/>
      <c r="AU25" s="463"/>
      <c r="AV25" s="388"/>
      <c r="AW25" s="317"/>
      <c r="AX25" s="317"/>
      <c r="AY25" s="317"/>
      <c r="AZ25" s="461"/>
      <c r="BA25" s="317"/>
      <c r="BB25" s="408"/>
      <c r="BC25" s="432"/>
      <c r="BD25" s="388"/>
      <c r="BE25" s="317"/>
      <c r="BF25" s="317"/>
      <c r="BG25" s="317"/>
      <c r="BH25" s="461"/>
      <c r="BI25" s="317"/>
      <c r="BJ25" s="408"/>
      <c r="BK25" s="432"/>
      <c r="BL25" s="388"/>
      <c r="BM25" s="317"/>
      <c r="BN25" s="317"/>
      <c r="BO25" s="317"/>
      <c r="BP25" s="461"/>
      <c r="BQ25" s="317"/>
      <c r="BR25" s="408"/>
      <c r="BS25" s="432"/>
      <c r="BT25" s="430"/>
      <c r="BU25" s="381"/>
      <c r="BV25" s="11"/>
      <c r="BX25" s="189"/>
      <c r="BY25" s="68"/>
    </row>
    <row r="26" spans="1:75" ht="23.25" customHeight="1">
      <c r="A26" s="104" t="s">
        <v>23</v>
      </c>
      <c r="B26" s="186">
        <v>56</v>
      </c>
      <c r="C26" s="187"/>
      <c r="D26" s="187"/>
      <c r="E26" s="187"/>
      <c r="F26" s="187"/>
      <c r="G26" s="187"/>
      <c r="H26" s="187"/>
      <c r="I26" s="187">
        <v>50</v>
      </c>
      <c r="J26" s="187"/>
      <c r="K26" s="187"/>
      <c r="L26" s="187">
        <v>2</v>
      </c>
      <c r="M26" s="187">
        <v>3</v>
      </c>
      <c r="N26" s="187">
        <v>55</v>
      </c>
      <c r="O26" s="187">
        <v>1</v>
      </c>
      <c r="P26" s="169"/>
      <c r="Q26" s="169">
        <v>24</v>
      </c>
      <c r="R26" s="252">
        <v>24</v>
      </c>
      <c r="S26" s="229">
        <v>0</v>
      </c>
      <c r="T26" s="230">
        <v>1</v>
      </c>
      <c r="U26" s="155"/>
      <c r="V26" s="332" t="s">
        <v>139</v>
      </c>
      <c r="W26" s="333"/>
      <c r="X26" s="106">
        <f>SUM(AA26:AF26)</f>
        <v>109</v>
      </c>
      <c r="Y26" s="107">
        <f>AF26+AA26+AB26+AC26</f>
        <v>109</v>
      </c>
      <c r="Z26" s="107">
        <f>AD26+AE26</f>
        <v>0</v>
      </c>
      <c r="AA26" s="107"/>
      <c r="AB26" s="107">
        <v>30</v>
      </c>
      <c r="AC26" s="107">
        <v>79</v>
      </c>
      <c r="AD26" s="107"/>
      <c r="AE26" s="107"/>
      <c r="AF26" s="107"/>
      <c r="AG26" s="106">
        <f>AH26+AI26</f>
        <v>75</v>
      </c>
      <c r="AH26" s="108">
        <v>75</v>
      </c>
      <c r="AI26" s="108">
        <v>0</v>
      </c>
      <c r="AJ26" s="106">
        <f>AK26+AL26</f>
        <v>75</v>
      </c>
      <c r="AK26" s="236">
        <v>75</v>
      </c>
      <c r="AL26" s="237">
        <v>0</v>
      </c>
      <c r="AM26" s="106">
        <f>AN26+AO26</f>
        <v>0</v>
      </c>
      <c r="AN26" s="184">
        <v>0</v>
      </c>
      <c r="AO26" s="107">
        <v>0</v>
      </c>
      <c r="AP26" s="106">
        <f>AQ26+AR26</f>
        <v>11</v>
      </c>
      <c r="AQ26" s="236">
        <v>11</v>
      </c>
      <c r="AR26" s="240">
        <v>0</v>
      </c>
      <c r="AS26" s="178"/>
      <c r="AT26" s="211" t="s">
        <v>24</v>
      </c>
      <c r="AU26" s="205">
        <f>AV26+AW26+AX26+AY26+BA26+BB26+AZ26</f>
        <v>125</v>
      </c>
      <c r="AV26" s="107">
        <v>6</v>
      </c>
      <c r="AW26" s="107">
        <v>25</v>
      </c>
      <c r="AX26" s="107">
        <v>0</v>
      </c>
      <c r="AY26" s="146">
        <v>84</v>
      </c>
      <c r="AZ26" s="146">
        <v>10</v>
      </c>
      <c r="BA26" s="146">
        <v>0</v>
      </c>
      <c r="BB26" s="208">
        <v>0</v>
      </c>
      <c r="BC26" s="207">
        <v>100</v>
      </c>
      <c r="BD26" s="205">
        <f>BL26</f>
        <v>6</v>
      </c>
      <c r="BE26" s="205">
        <f aca="true" t="shared" si="0" ref="BE26:BH33">BM26</f>
        <v>25</v>
      </c>
      <c r="BF26" s="205">
        <f t="shared" si="0"/>
        <v>0</v>
      </c>
      <c r="BG26" s="205">
        <f t="shared" si="0"/>
        <v>60</v>
      </c>
      <c r="BH26" s="205">
        <f>BP26</f>
        <v>9</v>
      </c>
      <c r="BI26" s="146">
        <v>0</v>
      </c>
      <c r="BJ26" s="146">
        <v>0</v>
      </c>
      <c r="BK26" s="207">
        <f aca="true" t="shared" si="1" ref="BK26:BK33">BL26+BM26+BN26+BO26+BP26</f>
        <v>100</v>
      </c>
      <c r="BL26" s="246">
        <v>6</v>
      </c>
      <c r="BM26" s="246">
        <v>25</v>
      </c>
      <c r="BN26" s="246">
        <v>0</v>
      </c>
      <c r="BO26" s="246">
        <v>60</v>
      </c>
      <c r="BP26" s="246">
        <v>9</v>
      </c>
      <c r="BQ26" s="146">
        <v>0</v>
      </c>
      <c r="BR26" s="146">
        <v>0</v>
      </c>
      <c r="BS26" s="207">
        <v>2</v>
      </c>
      <c r="BT26" s="216">
        <v>1</v>
      </c>
      <c r="BU26" s="220">
        <v>0</v>
      </c>
      <c r="BV26" s="185"/>
      <c r="BW26" s="153"/>
    </row>
    <row r="27" spans="1:75" ht="20.25">
      <c r="A27" s="110" t="s">
        <v>63</v>
      </c>
      <c r="B27" s="188">
        <f aca="true" t="shared" si="2" ref="B27:B33">SUM(C27:M27,O27:P27)</f>
        <v>38</v>
      </c>
      <c r="C27" s="182">
        <v>5</v>
      </c>
      <c r="D27" s="182">
        <v>11</v>
      </c>
      <c r="E27" s="182"/>
      <c r="F27" s="182"/>
      <c r="G27" s="182"/>
      <c r="H27" s="182">
        <v>19</v>
      </c>
      <c r="I27" s="182"/>
      <c r="J27" s="182"/>
      <c r="K27" s="182" t="s">
        <v>124</v>
      </c>
      <c r="L27" s="182"/>
      <c r="M27" s="182"/>
      <c r="N27" s="182">
        <v>19</v>
      </c>
      <c r="O27" s="182">
        <v>3</v>
      </c>
      <c r="P27" s="171"/>
      <c r="Q27" s="171">
        <v>23</v>
      </c>
      <c r="R27" s="254">
        <v>22</v>
      </c>
      <c r="S27" s="232">
        <v>0</v>
      </c>
      <c r="T27" s="233">
        <v>0</v>
      </c>
      <c r="U27" s="112">
        <v>-1</v>
      </c>
      <c r="V27" s="299" t="s">
        <v>23</v>
      </c>
      <c r="W27" s="300"/>
      <c r="X27" s="106">
        <f>SUM(AA27:AF27)</f>
        <v>60</v>
      </c>
      <c r="Y27" s="107">
        <f>AF27+AA27+AB27+AC27</f>
        <v>60</v>
      </c>
      <c r="Z27" s="107">
        <f>AD27+AE27</f>
        <v>0</v>
      </c>
      <c r="AA27" s="101"/>
      <c r="AB27" s="101">
        <v>60</v>
      </c>
      <c r="AC27" s="101"/>
      <c r="AD27" s="101"/>
      <c r="AE27" s="101"/>
      <c r="AF27" s="101"/>
      <c r="AG27" s="106">
        <f>AH27+AI27</f>
        <v>34</v>
      </c>
      <c r="AH27" s="111">
        <v>34</v>
      </c>
      <c r="AI27" s="111">
        <v>0</v>
      </c>
      <c r="AJ27" s="162">
        <f>AK27+AL27</f>
        <v>34</v>
      </c>
      <c r="AK27" s="231">
        <v>34</v>
      </c>
      <c r="AL27" s="232">
        <v>0</v>
      </c>
      <c r="AM27" s="106">
        <f>AN27+AO27</f>
        <v>0</v>
      </c>
      <c r="AN27" s="184">
        <v>0</v>
      </c>
      <c r="AO27" s="101">
        <v>0</v>
      </c>
      <c r="AP27" s="106">
        <f>AQ27+AR27</f>
        <v>2</v>
      </c>
      <c r="AQ27" s="231">
        <v>2</v>
      </c>
      <c r="AR27" s="241">
        <v>0</v>
      </c>
      <c r="AS27" s="156"/>
      <c r="AT27" s="212" t="s">
        <v>25</v>
      </c>
      <c r="AU27" s="205">
        <f aca="true" t="shared" si="3" ref="AU27:AU33">AV27+AW27+AX27+AY27+BA27+BB27+AZ27</f>
        <v>131</v>
      </c>
      <c r="AV27" s="202">
        <v>7</v>
      </c>
      <c r="AW27" s="202">
        <v>26</v>
      </c>
      <c r="AX27" s="202">
        <v>0</v>
      </c>
      <c r="AY27" s="115">
        <v>81</v>
      </c>
      <c r="AZ27" s="115">
        <v>17</v>
      </c>
      <c r="BA27" s="115">
        <v>0</v>
      </c>
      <c r="BB27" s="209">
        <v>0</v>
      </c>
      <c r="BC27" s="204">
        <v>103</v>
      </c>
      <c r="BD27" s="205">
        <f aca="true" t="shared" si="4" ref="BD27:BD32">BL27</f>
        <v>7</v>
      </c>
      <c r="BE27" s="205">
        <f t="shared" si="0"/>
        <v>24</v>
      </c>
      <c r="BF27" s="205">
        <f t="shared" si="0"/>
        <v>0</v>
      </c>
      <c r="BG27" s="205">
        <f>BO27</f>
        <v>56</v>
      </c>
      <c r="BH27" s="205">
        <f t="shared" si="0"/>
        <v>16</v>
      </c>
      <c r="BI27" s="146">
        <v>0</v>
      </c>
      <c r="BJ27" s="146">
        <v>0</v>
      </c>
      <c r="BK27" s="207">
        <f>BL27+BM27+BN27+BO27+BP27</f>
        <v>103</v>
      </c>
      <c r="BL27" s="245">
        <v>7</v>
      </c>
      <c r="BM27" s="245">
        <v>24</v>
      </c>
      <c r="BN27" s="245">
        <v>0</v>
      </c>
      <c r="BO27" s="245">
        <v>56</v>
      </c>
      <c r="BP27" s="245">
        <v>16</v>
      </c>
      <c r="BQ27" s="146">
        <v>0</v>
      </c>
      <c r="BR27" s="146">
        <v>0</v>
      </c>
      <c r="BS27" s="204">
        <v>4</v>
      </c>
      <c r="BT27" s="217">
        <v>0</v>
      </c>
      <c r="BU27" s="221">
        <v>0</v>
      </c>
      <c r="BV27" s="185"/>
      <c r="BW27" s="67"/>
    </row>
    <row r="28" spans="1:74" ht="20.25">
      <c r="A28" s="110" t="s">
        <v>27</v>
      </c>
      <c r="B28" s="188">
        <f t="shared" si="2"/>
        <v>43</v>
      </c>
      <c r="C28" s="182"/>
      <c r="D28" s="182"/>
      <c r="E28" s="182">
        <v>0</v>
      </c>
      <c r="F28" s="182"/>
      <c r="G28" s="182"/>
      <c r="H28" s="182"/>
      <c r="I28" s="182">
        <v>27</v>
      </c>
      <c r="J28" s="182">
        <v>14</v>
      </c>
      <c r="K28" s="182"/>
      <c r="L28" s="182"/>
      <c r="M28" s="182"/>
      <c r="N28" s="182">
        <v>41</v>
      </c>
      <c r="O28" s="182">
        <v>2</v>
      </c>
      <c r="P28" s="171"/>
      <c r="Q28" s="171">
        <v>27</v>
      </c>
      <c r="R28" s="253">
        <v>27</v>
      </c>
      <c r="S28" s="232">
        <v>0</v>
      </c>
      <c r="T28" s="233">
        <v>3</v>
      </c>
      <c r="U28" s="105"/>
      <c r="V28" s="299" t="s">
        <v>28</v>
      </c>
      <c r="W28" s="300"/>
      <c r="X28" s="106">
        <f>SUM(AA28:AF28)</f>
        <v>45</v>
      </c>
      <c r="Y28" s="107">
        <f>AF28+AA28+AB28+AC28</f>
        <v>45</v>
      </c>
      <c r="Z28" s="107">
        <f>AD28+AE28</f>
        <v>0</v>
      </c>
      <c r="AA28" s="101"/>
      <c r="AB28" s="101">
        <v>44</v>
      </c>
      <c r="AC28" s="101"/>
      <c r="AD28" s="101"/>
      <c r="AE28" s="101"/>
      <c r="AF28" s="101">
        <v>1</v>
      </c>
      <c r="AG28" s="106">
        <f>AH28+AI28</f>
        <v>16</v>
      </c>
      <c r="AH28" s="111">
        <v>16</v>
      </c>
      <c r="AI28" s="111">
        <v>0</v>
      </c>
      <c r="AJ28" s="162">
        <f>AK28+AL28</f>
        <v>16</v>
      </c>
      <c r="AK28" s="231">
        <v>16</v>
      </c>
      <c r="AL28" s="232">
        <v>0</v>
      </c>
      <c r="AM28" s="106">
        <f>AN28+AO28</f>
        <v>11</v>
      </c>
      <c r="AN28" s="184">
        <v>11</v>
      </c>
      <c r="AO28" s="101">
        <v>0</v>
      </c>
      <c r="AP28" s="106">
        <f>AQ28+AR28</f>
        <v>0</v>
      </c>
      <c r="AQ28" s="231">
        <v>0</v>
      </c>
      <c r="AR28" s="241">
        <v>0</v>
      </c>
      <c r="AS28" s="109"/>
      <c r="AT28" s="212" t="s">
        <v>29</v>
      </c>
      <c r="AU28" s="205">
        <f t="shared" si="3"/>
        <v>228</v>
      </c>
      <c r="AV28" s="202">
        <v>9</v>
      </c>
      <c r="AW28" s="202">
        <v>55</v>
      </c>
      <c r="AX28" s="202">
        <v>0</v>
      </c>
      <c r="AY28" s="202">
        <v>162</v>
      </c>
      <c r="AZ28" s="202">
        <v>0</v>
      </c>
      <c r="BA28" s="202">
        <v>0</v>
      </c>
      <c r="BB28" s="199">
        <v>2</v>
      </c>
      <c r="BC28" s="204">
        <v>139</v>
      </c>
      <c r="BD28" s="205">
        <f t="shared" si="4"/>
        <v>8</v>
      </c>
      <c r="BE28" s="205">
        <f t="shared" si="0"/>
        <v>52</v>
      </c>
      <c r="BF28" s="205">
        <f t="shared" si="0"/>
        <v>0</v>
      </c>
      <c r="BG28" s="205">
        <f t="shared" si="0"/>
        <v>81</v>
      </c>
      <c r="BH28" s="205">
        <f t="shared" si="0"/>
        <v>0</v>
      </c>
      <c r="BI28" s="146">
        <v>0</v>
      </c>
      <c r="BJ28" s="146">
        <v>0</v>
      </c>
      <c r="BK28" s="256">
        <f t="shared" si="1"/>
        <v>141</v>
      </c>
      <c r="BL28" s="245">
        <v>8</v>
      </c>
      <c r="BM28" s="245">
        <v>52</v>
      </c>
      <c r="BN28" s="245">
        <v>0</v>
      </c>
      <c r="BO28" s="245">
        <v>81</v>
      </c>
      <c r="BP28" s="245">
        <v>0</v>
      </c>
      <c r="BQ28" s="146">
        <v>0</v>
      </c>
      <c r="BR28" s="146">
        <v>0</v>
      </c>
      <c r="BS28" s="204">
        <v>0</v>
      </c>
      <c r="BT28" s="217">
        <v>44</v>
      </c>
      <c r="BU28" s="221">
        <v>0</v>
      </c>
      <c r="BV28" s="67" t="s">
        <v>147</v>
      </c>
    </row>
    <row r="29" spans="1:76" ht="24" customHeight="1" thickBot="1">
      <c r="A29" s="110" t="s">
        <v>30</v>
      </c>
      <c r="B29" s="188">
        <f t="shared" si="2"/>
        <v>73</v>
      </c>
      <c r="C29" s="182"/>
      <c r="D29" s="182"/>
      <c r="E29" s="182"/>
      <c r="F29" s="182"/>
      <c r="G29" s="182"/>
      <c r="H29" s="182">
        <v>27</v>
      </c>
      <c r="I29" s="182">
        <v>41</v>
      </c>
      <c r="J29" s="182"/>
      <c r="K29" s="182">
        <v>4</v>
      </c>
      <c r="L29" s="182"/>
      <c r="M29" s="182"/>
      <c r="N29" s="182">
        <v>72</v>
      </c>
      <c r="O29" s="182">
        <v>1</v>
      </c>
      <c r="P29" s="171"/>
      <c r="Q29" s="171">
        <v>50</v>
      </c>
      <c r="R29" s="259">
        <v>52</v>
      </c>
      <c r="S29" s="232">
        <v>0</v>
      </c>
      <c r="T29" s="233">
        <v>2</v>
      </c>
      <c r="U29" s="260" t="s">
        <v>147</v>
      </c>
      <c r="V29" s="299" t="s">
        <v>31</v>
      </c>
      <c r="W29" s="300"/>
      <c r="X29" s="106">
        <f>SUM(AA29:AF29)</f>
        <v>99</v>
      </c>
      <c r="Y29" s="107">
        <f>AF29+AA29+AB29+AC29</f>
        <v>51</v>
      </c>
      <c r="Z29" s="107">
        <f>AD29+AE29</f>
        <v>48</v>
      </c>
      <c r="AA29" s="101">
        <v>2</v>
      </c>
      <c r="AB29" s="101">
        <v>28</v>
      </c>
      <c r="AC29" s="101">
        <v>20</v>
      </c>
      <c r="AD29" s="101">
        <v>36</v>
      </c>
      <c r="AE29" s="101">
        <v>12</v>
      </c>
      <c r="AF29" s="101">
        <v>1</v>
      </c>
      <c r="AG29" s="106">
        <f>AH29+AI29</f>
        <v>56</v>
      </c>
      <c r="AH29" s="111">
        <v>20</v>
      </c>
      <c r="AI29" s="161">
        <v>36</v>
      </c>
      <c r="AJ29" s="162">
        <f>AK29+AL29</f>
        <v>56</v>
      </c>
      <c r="AK29" s="231">
        <v>20</v>
      </c>
      <c r="AL29" s="231">
        <v>36</v>
      </c>
      <c r="AM29" s="106">
        <f>AN29+AO29</f>
        <v>5</v>
      </c>
      <c r="AN29" s="168">
        <v>2</v>
      </c>
      <c r="AO29" s="159">
        <v>3</v>
      </c>
      <c r="AP29" s="106">
        <f>AQ29+AR29</f>
        <v>8</v>
      </c>
      <c r="AQ29" s="231">
        <v>4</v>
      </c>
      <c r="AR29" s="241">
        <v>4</v>
      </c>
      <c r="AS29" s="181"/>
      <c r="AT29" s="212" t="s">
        <v>32</v>
      </c>
      <c r="AU29" s="205">
        <f t="shared" si="3"/>
        <v>159</v>
      </c>
      <c r="AV29" s="202">
        <v>5</v>
      </c>
      <c r="AW29" s="202">
        <v>32</v>
      </c>
      <c r="AX29" s="202">
        <v>0</v>
      </c>
      <c r="AY29" s="202">
        <v>93</v>
      </c>
      <c r="AZ29" s="202">
        <v>29</v>
      </c>
      <c r="BA29" s="202">
        <v>0</v>
      </c>
      <c r="BB29" s="199">
        <v>0</v>
      </c>
      <c r="BC29" s="204">
        <v>125</v>
      </c>
      <c r="BD29" s="205">
        <f t="shared" si="4"/>
        <v>5</v>
      </c>
      <c r="BE29" s="205">
        <f t="shared" si="0"/>
        <v>29</v>
      </c>
      <c r="BF29" s="205">
        <f t="shared" si="0"/>
        <v>0</v>
      </c>
      <c r="BG29" s="205">
        <f t="shared" si="0"/>
        <v>65</v>
      </c>
      <c r="BH29" s="205">
        <f t="shared" si="0"/>
        <v>26</v>
      </c>
      <c r="BI29" s="146">
        <v>0</v>
      </c>
      <c r="BJ29" s="146">
        <v>0</v>
      </c>
      <c r="BK29" s="207">
        <f t="shared" si="1"/>
        <v>125</v>
      </c>
      <c r="BL29" s="245">
        <v>5</v>
      </c>
      <c r="BM29" s="245">
        <v>29</v>
      </c>
      <c r="BN29" s="245">
        <v>0</v>
      </c>
      <c r="BO29" s="245">
        <v>65</v>
      </c>
      <c r="BP29" s="245">
        <v>26</v>
      </c>
      <c r="BQ29" s="146">
        <v>0</v>
      </c>
      <c r="BR29" s="146">
        <v>0</v>
      </c>
      <c r="BS29" s="204">
        <v>2</v>
      </c>
      <c r="BT29" s="217">
        <v>19</v>
      </c>
      <c r="BU29" s="221">
        <v>0</v>
      </c>
      <c r="BV29" s="167"/>
      <c r="BW29" s="69"/>
      <c r="BX29" s="1" t="s">
        <v>49</v>
      </c>
    </row>
    <row r="30" spans="1:75" ht="23.25" customHeight="1" thickBot="1">
      <c r="A30" s="110" t="s">
        <v>34</v>
      </c>
      <c r="B30" s="188">
        <v>70</v>
      </c>
      <c r="C30" s="182"/>
      <c r="D30" s="182"/>
      <c r="E30" s="182"/>
      <c r="F30" s="182"/>
      <c r="G30" s="182"/>
      <c r="H30" s="182"/>
      <c r="I30" s="182">
        <v>55</v>
      </c>
      <c r="J30" s="182"/>
      <c r="K30" s="182"/>
      <c r="L30" s="182"/>
      <c r="M30" s="182">
        <v>15</v>
      </c>
      <c r="N30" s="182">
        <v>70</v>
      </c>
      <c r="O30" s="182"/>
      <c r="P30" s="171"/>
      <c r="Q30" s="171">
        <v>39</v>
      </c>
      <c r="R30" s="253">
        <v>39</v>
      </c>
      <c r="S30" s="232">
        <v>0</v>
      </c>
      <c r="T30" s="233">
        <v>0</v>
      </c>
      <c r="U30" s="178"/>
      <c r="V30" s="273"/>
      <c r="W30" s="268"/>
      <c r="X30" s="117"/>
      <c r="Y30" s="114"/>
      <c r="Z30" s="114"/>
      <c r="AA30" s="114"/>
      <c r="AB30" s="114"/>
      <c r="AC30" s="114"/>
      <c r="AD30" s="114"/>
      <c r="AE30" s="114"/>
      <c r="AF30" s="114"/>
      <c r="AG30" s="117"/>
      <c r="AH30" s="114"/>
      <c r="AI30" s="114"/>
      <c r="AJ30" s="162"/>
      <c r="AK30" s="238"/>
      <c r="AL30" s="238"/>
      <c r="AM30" s="117"/>
      <c r="AN30" s="114"/>
      <c r="AO30" s="114"/>
      <c r="AP30" s="117"/>
      <c r="AQ30" s="238"/>
      <c r="AR30" s="242"/>
      <c r="AS30" s="118"/>
      <c r="AT30" s="212" t="s">
        <v>30</v>
      </c>
      <c r="AU30" s="205">
        <f t="shared" si="3"/>
        <v>224</v>
      </c>
      <c r="AV30" s="202">
        <v>7</v>
      </c>
      <c r="AW30" s="202">
        <v>59</v>
      </c>
      <c r="AX30" s="202">
        <v>0</v>
      </c>
      <c r="AY30" s="202">
        <v>157</v>
      </c>
      <c r="AZ30" s="202">
        <v>0</v>
      </c>
      <c r="BA30" s="202">
        <v>1</v>
      </c>
      <c r="BB30" s="199">
        <v>0</v>
      </c>
      <c r="BC30" s="204">
        <v>143</v>
      </c>
      <c r="BD30" s="205">
        <f t="shared" si="4"/>
        <v>5</v>
      </c>
      <c r="BE30" s="205">
        <f t="shared" si="0"/>
        <v>53</v>
      </c>
      <c r="BF30" s="205">
        <f t="shared" si="0"/>
        <v>0</v>
      </c>
      <c r="BG30" s="205">
        <f t="shared" si="0"/>
        <v>85</v>
      </c>
      <c r="BH30" s="205">
        <f t="shared" si="0"/>
        <v>0</v>
      </c>
      <c r="BI30" s="146">
        <v>0</v>
      </c>
      <c r="BJ30" s="146">
        <v>0</v>
      </c>
      <c r="BK30" s="207">
        <f t="shared" si="1"/>
        <v>143</v>
      </c>
      <c r="BL30" s="245">
        <v>5</v>
      </c>
      <c r="BM30" s="245">
        <v>53</v>
      </c>
      <c r="BN30" s="245">
        <v>0</v>
      </c>
      <c r="BO30" s="245">
        <v>85</v>
      </c>
      <c r="BP30" s="245">
        <v>0</v>
      </c>
      <c r="BQ30" s="146">
        <v>0</v>
      </c>
      <c r="BR30" s="146">
        <v>0</v>
      </c>
      <c r="BS30" s="204">
        <v>4</v>
      </c>
      <c r="BT30" s="217">
        <v>28</v>
      </c>
      <c r="BU30" s="221">
        <v>0</v>
      </c>
      <c r="BV30" s="247"/>
      <c r="BW30" s="69"/>
    </row>
    <row r="31" spans="1:75" ht="20.25">
      <c r="A31" s="110" t="s">
        <v>35</v>
      </c>
      <c r="B31" s="173">
        <v>100</v>
      </c>
      <c r="C31" s="171"/>
      <c r="D31" s="171"/>
      <c r="E31" s="171">
        <v>79</v>
      </c>
      <c r="F31" s="171">
        <v>9</v>
      </c>
      <c r="G31" s="171">
        <v>2</v>
      </c>
      <c r="H31" s="171"/>
      <c r="I31" s="171">
        <v>9</v>
      </c>
      <c r="J31" s="171"/>
      <c r="K31" s="171"/>
      <c r="L31" s="171"/>
      <c r="M31" s="171"/>
      <c r="N31" s="171">
        <v>9</v>
      </c>
      <c r="O31" s="171"/>
      <c r="P31" s="171">
        <v>1</v>
      </c>
      <c r="Q31" s="171">
        <v>33</v>
      </c>
      <c r="R31" s="258">
        <v>33</v>
      </c>
      <c r="S31" s="232">
        <v>0</v>
      </c>
      <c r="T31" s="233">
        <v>3</v>
      </c>
      <c r="U31" s="155"/>
      <c r="V31" s="273"/>
      <c r="W31" s="268"/>
      <c r="X31" s="117"/>
      <c r="Y31" s="114"/>
      <c r="Z31" s="114"/>
      <c r="AA31" s="114"/>
      <c r="AB31" s="114"/>
      <c r="AC31" s="114"/>
      <c r="AD31" s="114"/>
      <c r="AE31" s="114"/>
      <c r="AF31" s="114"/>
      <c r="AG31" s="117"/>
      <c r="AH31" s="114"/>
      <c r="AI31" s="114"/>
      <c r="AJ31" s="162"/>
      <c r="AK31" s="238"/>
      <c r="AL31" s="238"/>
      <c r="AM31" s="117"/>
      <c r="AN31" s="114"/>
      <c r="AO31" s="114"/>
      <c r="AP31" s="117"/>
      <c r="AQ31" s="238"/>
      <c r="AR31" s="242"/>
      <c r="AS31" s="119"/>
      <c r="AT31" s="212" t="s">
        <v>35</v>
      </c>
      <c r="AU31" s="205">
        <f t="shared" si="3"/>
        <v>185</v>
      </c>
      <c r="AV31" s="202">
        <v>4</v>
      </c>
      <c r="AW31" s="202">
        <v>37</v>
      </c>
      <c r="AX31" s="202">
        <v>0</v>
      </c>
      <c r="AY31" s="202">
        <v>105</v>
      </c>
      <c r="AZ31" s="202">
        <v>38</v>
      </c>
      <c r="BA31" s="202">
        <v>1</v>
      </c>
      <c r="BB31" s="199">
        <v>0</v>
      </c>
      <c r="BC31" s="204">
        <v>140</v>
      </c>
      <c r="BD31" s="205">
        <f t="shared" si="4"/>
        <v>3</v>
      </c>
      <c r="BE31" s="205">
        <f t="shared" si="0"/>
        <v>32</v>
      </c>
      <c r="BF31" s="205">
        <f t="shared" si="0"/>
        <v>0</v>
      </c>
      <c r="BG31" s="205">
        <f>BO31</f>
        <v>69</v>
      </c>
      <c r="BH31" s="205">
        <f t="shared" si="0"/>
        <v>35</v>
      </c>
      <c r="BI31" s="146">
        <v>0</v>
      </c>
      <c r="BJ31" s="146">
        <v>0</v>
      </c>
      <c r="BK31" s="257">
        <f t="shared" si="1"/>
        <v>139</v>
      </c>
      <c r="BL31" s="245">
        <v>3</v>
      </c>
      <c r="BM31" s="245">
        <v>32</v>
      </c>
      <c r="BN31" s="245">
        <v>0</v>
      </c>
      <c r="BO31" s="245">
        <v>69</v>
      </c>
      <c r="BP31" s="245">
        <v>35</v>
      </c>
      <c r="BQ31" s="146">
        <v>0</v>
      </c>
      <c r="BR31" s="146">
        <v>0</v>
      </c>
      <c r="BS31" s="204">
        <v>3</v>
      </c>
      <c r="BT31" s="217">
        <v>20</v>
      </c>
      <c r="BU31" s="221">
        <v>0</v>
      </c>
      <c r="BV31" s="167" t="s">
        <v>141</v>
      </c>
      <c r="BW31" s="67"/>
    </row>
    <row r="32" spans="1:75" ht="20.25">
      <c r="A32" s="110" t="s">
        <v>94</v>
      </c>
      <c r="B32" s="173">
        <f t="shared" si="2"/>
        <v>42</v>
      </c>
      <c r="C32" s="171"/>
      <c r="D32" s="171"/>
      <c r="E32" s="171"/>
      <c r="F32" s="171"/>
      <c r="G32" s="171"/>
      <c r="H32" s="171"/>
      <c r="I32" s="171">
        <v>39</v>
      </c>
      <c r="J32" s="171"/>
      <c r="K32" s="171"/>
      <c r="L32" s="171">
        <v>2</v>
      </c>
      <c r="M32" s="171"/>
      <c r="N32" s="171">
        <v>41</v>
      </c>
      <c r="O32" s="171">
        <v>1</v>
      </c>
      <c r="P32" s="171"/>
      <c r="Q32" s="171">
        <v>30</v>
      </c>
      <c r="R32" s="253">
        <v>30</v>
      </c>
      <c r="S32" s="232">
        <v>0</v>
      </c>
      <c r="T32" s="233">
        <v>2</v>
      </c>
      <c r="U32" s="105"/>
      <c r="V32" s="273"/>
      <c r="W32" s="268"/>
      <c r="X32" s="117"/>
      <c r="Y32" s="114"/>
      <c r="Z32" s="114"/>
      <c r="AA32" s="114"/>
      <c r="AB32" s="114"/>
      <c r="AC32" s="114"/>
      <c r="AD32" s="114"/>
      <c r="AE32" s="114"/>
      <c r="AF32" s="114"/>
      <c r="AG32" s="117"/>
      <c r="AH32" s="114"/>
      <c r="AI32" s="114"/>
      <c r="AJ32" s="162"/>
      <c r="AK32" s="238"/>
      <c r="AL32" s="238"/>
      <c r="AM32" s="117"/>
      <c r="AN32" s="114"/>
      <c r="AO32" s="114"/>
      <c r="AP32" s="117"/>
      <c r="AQ32" s="238"/>
      <c r="AR32" s="242"/>
      <c r="AS32" s="118"/>
      <c r="AT32" s="212" t="s">
        <v>36</v>
      </c>
      <c r="AU32" s="205">
        <f t="shared" si="3"/>
        <v>239</v>
      </c>
      <c r="AV32" s="202">
        <v>6</v>
      </c>
      <c r="AW32" s="202">
        <v>32</v>
      </c>
      <c r="AX32" s="202">
        <v>30</v>
      </c>
      <c r="AY32" s="202">
        <v>171</v>
      </c>
      <c r="AZ32" s="202">
        <v>0</v>
      </c>
      <c r="BA32" s="202">
        <v>0</v>
      </c>
      <c r="BB32" s="199">
        <v>0</v>
      </c>
      <c r="BC32" s="204">
        <v>164</v>
      </c>
      <c r="BD32" s="205">
        <f t="shared" si="4"/>
        <v>6</v>
      </c>
      <c r="BE32" s="205">
        <f t="shared" si="0"/>
        <v>27</v>
      </c>
      <c r="BF32" s="205">
        <f t="shared" si="0"/>
        <v>24</v>
      </c>
      <c r="BG32" s="205">
        <f t="shared" si="0"/>
        <v>106</v>
      </c>
      <c r="BH32" s="205">
        <f t="shared" si="0"/>
        <v>0</v>
      </c>
      <c r="BI32" s="146">
        <v>0</v>
      </c>
      <c r="BJ32" s="146">
        <v>0</v>
      </c>
      <c r="BK32" s="257">
        <f t="shared" si="1"/>
        <v>163</v>
      </c>
      <c r="BL32" s="245">
        <v>6</v>
      </c>
      <c r="BM32" s="245">
        <v>27</v>
      </c>
      <c r="BN32" s="245">
        <v>24</v>
      </c>
      <c r="BO32" s="245">
        <v>106</v>
      </c>
      <c r="BP32" s="245">
        <v>0</v>
      </c>
      <c r="BQ32" s="146">
        <v>0</v>
      </c>
      <c r="BR32" s="146">
        <v>0</v>
      </c>
      <c r="BS32" s="204">
        <v>9</v>
      </c>
      <c r="BT32" s="217">
        <v>49</v>
      </c>
      <c r="BU32" s="221">
        <v>0</v>
      </c>
      <c r="BV32" s="167" t="s">
        <v>141</v>
      </c>
      <c r="BW32" s="69"/>
    </row>
    <row r="33" spans="1:75" ht="21" thickBot="1">
      <c r="A33" s="120" t="s">
        <v>36</v>
      </c>
      <c r="B33" s="172">
        <f t="shared" si="2"/>
        <v>61</v>
      </c>
      <c r="C33" s="170"/>
      <c r="D33" s="170"/>
      <c r="E33" s="170"/>
      <c r="F33" s="170"/>
      <c r="G33" s="170"/>
      <c r="H33" s="170"/>
      <c r="I33" s="170">
        <v>54</v>
      </c>
      <c r="J33" s="170"/>
      <c r="K33" s="170"/>
      <c r="L33" s="170"/>
      <c r="M33" s="170"/>
      <c r="N33" s="170">
        <v>59</v>
      </c>
      <c r="O33" s="170">
        <v>2</v>
      </c>
      <c r="P33" s="170">
        <v>5</v>
      </c>
      <c r="Q33" s="170">
        <v>38</v>
      </c>
      <c r="R33" s="255">
        <v>37</v>
      </c>
      <c r="S33" s="234">
        <v>0</v>
      </c>
      <c r="T33" s="235">
        <v>0</v>
      </c>
      <c r="U33" s="155" t="s">
        <v>141</v>
      </c>
      <c r="V33" s="404"/>
      <c r="W33" s="405"/>
      <c r="X33" s="147"/>
      <c r="Y33" s="92"/>
      <c r="Z33" s="92"/>
      <c r="AA33" s="92"/>
      <c r="AB33" s="92"/>
      <c r="AC33" s="92"/>
      <c r="AD33" s="92"/>
      <c r="AE33" s="92"/>
      <c r="AF33" s="92"/>
      <c r="AG33" s="147"/>
      <c r="AH33" s="92"/>
      <c r="AI33" s="92"/>
      <c r="AJ33" s="163"/>
      <c r="AK33" s="239"/>
      <c r="AL33" s="239"/>
      <c r="AM33" s="147"/>
      <c r="AN33" s="92"/>
      <c r="AO33" s="92"/>
      <c r="AP33" s="147"/>
      <c r="AQ33" s="239"/>
      <c r="AR33" s="243"/>
      <c r="AS33" s="118"/>
      <c r="AT33" s="213" t="s">
        <v>94</v>
      </c>
      <c r="AU33" s="205">
        <f t="shared" si="3"/>
        <v>195</v>
      </c>
      <c r="AV33" s="201">
        <v>6</v>
      </c>
      <c r="AW33" s="201">
        <v>54</v>
      </c>
      <c r="AX33" s="201">
        <v>0</v>
      </c>
      <c r="AY33" s="201">
        <v>135</v>
      </c>
      <c r="AZ33" s="201">
        <v>0</v>
      </c>
      <c r="BA33" s="201">
        <v>0</v>
      </c>
      <c r="BB33" s="200">
        <v>0</v>
      </c>
      <c r="BC33" s="203">
        <v>97</v>
      </c>
      <c r="BD33" s="205">
        <f>BL33</f>
        <v>3</v>
      </c>
      <c r="BE33" s="205">
        <f t="shared" si="0"/>
        <v>45</v>
      </c>
      <c r="BF33" s="205">
        <f t="shared" si="0"/>
        <v>0</v>
      </c>
      <c r="BG33" s="205">
        <f t="shared" si="0"/>
        <v>49</v>
      </c>
      <c r="BH33" s="205">
        <f t="shared" si="0"/>
        <v>0</v>
      </c>
      <c r="BI33" s="146">
        <v>0</v>
      </c>
      <c r="BJ33" s="146">
        <v>0</v>
      </c>
      <c r="BK33" s="207">
        <f t="shared" si="1"/>
        <v>97</v>
      </c>
      <c r="BL33" s="244">
        <v>3</v>
      </c>
      <c r="BM33" s="244">
        <v>45</v>
      </c>
      <c r="BN33" s="244">
        <v>0</v>
      </c>
      <c r="BO33" s="244">
        <v>49</v>
      </c>
      <c r="BP33" s="244">
        <v>0</v>
      </c>
      <c r="BQ33" s="225">
        <v>0</v>
      </c>
      <c r="BR33" s="225">
        <v>0</v>
      </c>
      <c r="BS33" s="203">
        <v>7</v>
      </c>
      <c r="BT33" s="218">
        <v>32</v>
      </c>
      <c r="BU33" s="222">
        <v>0</v>
      </c>
      <c r="BV33" s="247"/>
      <c r="BW33" s="69"/>
    </row>
    <row r="34" spans="1:75" ht="30" customHeight="1" thickBot="1">
      <c r="A34" s="121" t="s">
        <v>7</v>
      </c>
      <c r="B34" s="174">
        <f aca="true" t="shared" si="5" ref="B34:T34">SUM(B26:B33)</f>
        <v>483</v>
      </c>
      <c r="C34" s="175">
        <f t="shared" si="5"/>
        <v>5</v>
      </c>
      <c r="D34" s="175">
        <f t="shared" si="5"/>
        <v>11</v>
      </c>
      <c r="E34" s="175">
        <f t="shared" si="5"/>
        <v>79</v>
      </c>
      <c r="F34" s="175">
        <f t="shared" si="5"/>
        <v>9</v>
      </c>
      <c r="G34" s="175">
        <f t="shared" si="5"/>
        <v>2</v>
      </c>
      <c r="H34" s="175">
        <f t="shared" si="5"/>
        <v>46</v>
      </c>
      <c r="I34" s="175">
        <f t="shared" si="5"/>
        <v>275</v>
      </c>
      <c r="J34" s="175">
        <f t="shared" si="5"/>
        <v>14</v>
      </c>
      <c r="K34" s="175">
        <f t="shared" si="5"/>
        <v>4</v>
      </c>
      <c r="L34" s="175">
        <f t="shared" si="5"/>
        <v>4</v>
      </c>
      <c r="M34" s="175">
        <f t="shared" si="5"/>
        <v>18</v>
      </c>
      <c r="N34" s="175">
        <f t="shared" si="5"/>
        <v>366</v>
      </c>
      <c r="O34" s="175">
        <f t="shared" si="5"/>
        <v>10</v>
      </c>
      <c r="P34" s="175">
        <f t="shared" si="5"/>
        <v>6</v>
      </c>
      <c r="Q34" s="511">
        <f t="shared" si="5"/>
        <v>264</v>
      </c>
      <c r="R34" s="512">
        <f>SUM(R26:R33)</f>
        <v>264</v>
      </c>
      <c r="S34" s="176">
        <f t="shared" si="5"/>
        <v>0</v>
      </c>
      <c r="T34" s="177">
        <f t="shared" si="5"/>
        <v>11</v>
      </c>
      <c r="U34" s="116"/>
      <c r="V34" s="402" t="s">
        <v>7</v>
      </c>
      <c r="W34" s="403"/>
      <c r="X34" s="148">
        <f>SUM(X26:X33)</f>
        <v>313</v>
      </c>
      <c r="Y34" s="148">
        <f>SUM(Y26:Y33)</f>
        <v>265</v>
      </c>
      <c r="Z34" s="148">
        <f aca="true" t="shared" si="6" ref="Z34:AR34">SUM(Z26:Z33)</f>
        <v>48</v>
      </c>
      <c r="AA34" s="148">
        <f t="shared" si="6"/>
        <v>2</v>
      </c>
      <c r="AB34" s="148">
        <f t="shared" si="6"/>
        <v>162</v>
      </c>
      <c r="AC34" s="148">
        <f t="shared" si="6"/>
        <v>99</v>
      </c>
      <c r="AD34" s="148">
        <f t="shared" si="6"/>
        <v>36</v>
      </c>
      <c r="AE34" s="148">
        <f t="shared" si="6"/>
        <v>12</v>
      </c>
      <c r="AF34" s="148">
        <f t="shared" si="6"/>
        <v>2</v>
      </c>
      <c r="AG34" s="510">
        <f>SUM(AG26:AG33)</f>
        <v>181</v>
      </c>
      <c r="AH34" s="148">
        <f t="shared" si="6"/>
        <v>145</v>
      </c>
      <c r="AI34" s="148">
        <f t="shared" si="6"/>
        <v>36</v>
      </c>
      <c r="AJ34" s="510">
        <f t="shared" si="6"/>
        <v>181</v>
      </c>
      <c r="AK34" s="251">
        <f t="shared" si="6"/>
        <v>145</v>
      </c>
      <c r="AL34" s="183">
        <f>SUM(AL26:AL33)</f>
        <v>36</v>
      </c>
      <c r="AM34" s="148">
        <f>SUM(AM26:AM33)</f>
        <v>16</v>
      </c>
      <c r="AN34" s="148">
        <f t="shared" si="6"/>
        <v>13</v>
      </c>
      <c r="AO34" s="148">
        <f t="shared" si="6"/>
        <v>3</v>
      </c>
      <c r="AP34" s="148">
        <f t="shared" si="6"/>
        <v>21</v>
      </c>
      <c r="AQ34" s="148">
        <f t="shared" si="6"/>
        <v>17</v>
      </c>
      <c r="AR34" s="149">
        <f t="shared" si="6"/>
        <v>4</v>
      </c>
      <c r="AS34" s="160"/>
      <c r="AT34" s="214" t="s">
        <v>7</v>
      </c>
      <c r="AU34" s="206">
        <f>SUM(AU26:AU33)</f>
        <v>1486</v>
      </c>
      <c r="AV34" s="150">
        <f>SUM(AV26:AV33)</f>
        <v>50</v>
      </c>
      <c r="AW34" s="150">
        <f>SUM(AW26:AW33)</f>
        <v>320</v>
      </c>
      <c r="AX34" s="150">
        <f>SUM(AX26:AX33)</f>
        <v>30</v>
      </c>
      <c r="AY34" s="151" t="s">
        <v>127</v>
      </c>
      <c r="AZ34" s="152">
        <f aca="true" t="shared" si="7" ref="AZ34:BU34">SUM(AZ26:AZ33)</f>
        <v>94</v>
      </c>
      <c r="BA34" s="152">
        <f t="shared" si="7"/>
        <v>2</v>
      </c>
      <c r="BB34" s="210">
        <f t="shared" si="7"/>
        <v>2</v>
      </c>
      <c r="BC34" s="508">
        <f t="shared" si="7"/>
        <v>1011</v>
      </c>
      <c r="BD34" s="206">
        <f t="shared" si="7"/>
        <v>43</v>
      </c>
      <c r="BE34" s="206">
        <f t="shared" si="7"/>
        <v>287</v>
      </c>
      <c r="BF34" s="206">
        <f t="shared" si="7"/>
        <v>24</v>
      </c>
      <c r="BG34" s="206">
        <f t="shared" si="7"/>
        <v>571</v>
      </c>
      <c r="BH34" s="206">
        <f t="shared" si="7"/>
        <v>86</v>
      </c>
      <c r="BI34" s="152">
        <f t="shared" si="7"/>
        <v>0</v>
      </c>
      <c r="BJ34" s="210">
        <f t="shared" si="7"/>
        <v>0</v>
      </c>
      <c r="BK34" s="509">
        <f t="shared" si="7"/>
        <v>1011</v>
      </c>
      <c r="BL34" s="226">
        <f t="shared" si="7"/>
        <v>43</v>
      </c>
      <c r="BM34" s="226">
        <f t="shared" si="7"/>
        <v>287</v>
      </c>
      <c r="BN34" s="226">
        <f t="shared" si="7"/>
        <v>24</v>
      </c>
      <c r="BO34" s="226">
        <f t="shared" si="7"/>
        <v>571</v>
      </c>
      <c r="BP34" s="226">
        <f t="shared" si="7"/>
        <v>86</v>
      </c>
      <c r="BQ34" s="227">
        <f t="shared" si="7"/>
        <v>0</v>
      </c>
      <c r="BR34" s="228">
        <f t="shared" si="7"/>
        <v>0</v>
      </c>
      <c r="BS34" s="215">
        <f t="shared" si="7"/>
        <v>31</v>
      </c>
      <c r="BT34" s="219">
        <f t="shared" si="7"/>
        <v>193</v>
      </c>
      <c r="BU34" s="223">
        <f t="shared" si="7"/>
        <v>0</v>
      </c>
      <c r="BV34" s="167"/>
      <c r="BW34" s="66"/>
    </row>
    <row r="35" spans="1:75" ht="20.25" customHeight="1" thickBot="1">
      <c r="A35" s="293" t="s">
        <v>99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122"/>
      <c r="AK35" s="122"/>
      <c r="AL35" s="122"/>
      <c r="AM35" s="122"/>
      <c r="AN35" s="122"/>
      <c r="AO35" s="122"/>
      <c r="AP35" s="122"/>
      <c r="AQ35" s="122"/>
      <c r="AR35" s="122"/>
      <c r="AS35" s="123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4" t="s">
        <v>49</v>
      </c>
      <c r="BL35" s="124"/>
      <c r="BM35" s="124"/>
      <c r="BN35" s="124"/>
      <c r="BO35" s="124"/>
      <c r="BP35" s="124"/>
      <c r="BQ35" s="124"/>
      <c r="BR35" s="124"/>
      <c r="BS35" s="125"/>
      <c r="BT35" s="126"/>
      <c r="BU35" s="122"/>
      <c r="BV35" s="78"/>
      <c r="BW35" s="78"/>
    </row>
    <row r="36" spans="1:76" ht="20.25" customHeight="1">
      <c r="A36" s="272" t="s">
        <v>83</v>
      </c>
      <c r="B36" s="366" t="s">
        <v>78</v>
      </c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57" t="s">
        <v>102</v>
      </c>
      <c r="O36" s="360" t="s">
        <v>122</v>
      </c>
      <c r="P36" s="363" t="s">
        <v>101</v>
      </c>
      <c r="Q36" s="367" t="s">
        <v>3</v>
      </c>
      <c r="R36" s="331"/>
      <c r="S36" s="330" t="s">
        <v>3</v>
      </c>
      <c r="T36" s="331"/>
      <c r="U36" s="330" t="s">
        <v>4</v>
      </c>
      <c r="V36" s="467"/>
      <c r="W36" s="467"/>
      <c r="X36" s="458" t="s">
        <v>5</v>
      </c>
      <c r="Y36" s="459"/>
      <c r="Z36" s="459"/>
      <c r="AA36" s="459"/>
      <c r="AB36" s="459"/>
      <c r="AC36" s="459"/>
      <c r="AD36" s="459"/>
      <c r="AE36" s="459"/>
      <c r="AF36" s="459"/>
      <c r="AG36" s="459"/>
      <c r="AH36" s="460"/>
      <c r="AI36" s="122"/>
      <c r="AJ36" s="122"/>
      <c r="AK36" s="122"/>
      <c r="AL36" s="122"/>
      <c r="AM36" s="122"/>
      <c r="AN36" s="122"/>
      <c r="AO36" s="97"/>
      <c r="AP36" s="97"/>
      <c r="AQ36" s="127"/>
      <c r="AS36" s="1" t="s">
        <v>49</v>
      </c>
      <c r="BU36" s="129"/>
      <c r="BV36" s="85"/>
      <c r="BW36" s="84"/>
      <c r="BX36" s="78"/>
    </row>
    <row r="37" spans="1:76" ht="20.25" customHeight="1">
      <c r="A37" s="273"/>
      <c r="B37" s="268" t="s">
        <v>7</v>
      </c>
      <c r="C37" s="268"/>
      <c r="D37" s="268" t="s">
        <v>8</v>
      </c>
      <c r="E37" s="268"/>
      <c r="F37" s="268"/>
      <c r="G37" s="268"/>
      <c r="H37" s="268"/>
      <c r="I37" s="268"/>
      <c r="J37" s="268"/>
      <c r="K37" s="268"/>
      <c r="L37" s="268"/>
      <c r="M37" s="268"/>
      <c r="N37" s="358"/>
      <c r="O37" s="361"/>
      <c r="P37" s="364"/>
      <c r="Q37" s="329" t="s">
        <v>9</v>
      </c>
      <c r="R37" s="267"/>
      <c r="S37" s="266" t="s">
        <v>10</v>
      </c>
      <c r="T37" s="267"/>
      <c r="U37" s="414" t="s">
        <v>9</v>
      </c>
      <c r="V37" s="456"/>
      <c r="W37" s="456"/>
      <c r="X37" s="453" t="s">
        <v>7</v>
      </c>
      <c r="Y37" s="415"/>
      <c r="Z37" s="266" t="s">
        <v>8</v>
      </c>
      <c r="AA37" s="419"/>
      <c r="AB37" s="419"/>
      <c r="AC37" s="419"/>
      <c r="AD37" s="419"/>
      <c r="AE37" s="419"/>
      <c r="AF37" s="419"/>
      <c r="AG37" s="419"/>
      <c r="AH37" s="420"/>
      <c r="AI37" s="122"/>
      <c r="AJ37" s="122"/>
      <c r="AK37" s="122"/>
      <c r="AL37" s="122"/>
      <c r="AM37" s="122"/>
      <c r="AN37" s="122"/>
      <c r="AO37" s="97"/>
      <c r="AP37" s="97"/>
      <c r="AQ37" s="127"/>
      <c r="BG37" s="1" t="s">
        <v>49</v>
      </c>
      <c r="BU37" s="129"/>
      <c r="BV37" s="85"/>
      <c r="BW37" s="83"/>
      <c r="BX37" s="78"/>
    </row>
    <row r="38" spans="1:76" ht="43.5" customHeight="1" thickBot="1">
      <c r="A38" s="273"/>
      <c r="B38" s="268"/>
      <c r="C38" s="268"/>
      <c r="D38" s="268" t="s">
        <v>65</v>
      </c>
      <c r="E38" s="268"/>
      <c r="F38" s="268" t="s">
        <v>84</v>
      </c>
      <c r="G38" s="268"/>
      <c r="H38" s="268" t="s">
        <v>11</v>
      </c>
      <c r="I38" s="268"/>
      <c r="J38" s="268" t="s">
        <v>12</v>
      </c>
      <c r="K38" s="268"/>
      <c r="L38" s="268" t="s">
        <v>41</v>
      </c>
      <c r="M38" s="268"/>
      <c r="N38" s="359"/>
      <c r="O38" s="362"/>
      <c r="P38" s="365"/>
      <c r="Q38" s="329" t="s">
        <v>13</v>
      </c>
      <c r="R38" s="267"/>
      <c r="S38" s="266" t="s">
        <v>13</v>
      </c>
      <c r="T38" s="267"/>
      <c r="U38" s="261" t="s">
        <v>13</v>
      </c>
      <c r="V38" s="262"/>
      <c r="W38" s="262"/>
      <c r="X38" s="454"/>
      <c r="Y38" s="455"/>
      <c r="Z38" s="414" t="s">
        <v>14</v>
      </c>
      <c r="AA38" s="415"/>
      <c r="AB38" s="414" t="s">
        <v>15</v>
      </c>
      <c r="AC38" s="415"/>
      <c r="AD38" s="414" t="s">
        <v>16</v>
      </c>
      <c r="AE38" s="415"/>
      <c r="AF38" s="414" t="s">
        <v>123</v>
      </c>
      <c r="AG38" s="456"/>
      <c r="AH38" s="457"/>
      <c r="AI38" s="128"/>
      <c r="AJ38" s="128"/>
      <c r="AK38" s="128"/>
      <c r="AL38" s="128"/>
      <c r="AM38" s="128"/>
      <c r="AN38" s="128"/>
      <c r="AO38" s="97"/>
      <c r="AP38" s="97"/>
      <c r="AQ38" s="127"/>
      <c r="AR38" s="416" t="s">
        <v>121</v>
      </c>
      <c r="AS38" s="416"/>
      <c r="AT38" s="416"/>
      <c r="AU38" s="416"/>
      <c r="AV38" s="416"/>
      <c r="AW38" s="416"/>
      <c r="AX38" s="416"/>
      <c r="AY38" s="416"/>
      <c r="AZ38" s="416"/>
      <c r="BA38" s="416"/>
      <c r="BB38" s="416"/>
      <c r="BC38" s="416"/>
      <c r="BD38" s="416"/>
      <c r="BE38" s="416"/>
      <c r="BF38" s="416"/>
      <c r="BG38" s="416"/>
      <c r="BH38" s="416"/>
      <c r="BI38" s="416"/>
      <c r="BJ38" s="416"/>
      <c r="BK38" s="416"/>
      <c r="BL38" s="416"/>
      <c r="BM38" s="416"/>
      <c r="BN38" s="416"/>
      <c r="BO38" s="416"/>
      <c r="BP38" s="416"/>
      <c r="BQ38" s="416"/>
      <c r="BR38" s="416"/>
      <c r="BS38" s="416"/>
      <c r="BT38" s="416"/>
      <c r="BU38" s="143"/>
      <c r="BV38" s="86"/>
      <c r="BW38" s="83"/>
      <c r="BX38" s="78"/>
    </row>
    <row r="39" spans="1:76" ht="20.25" customHeight="1">
      <c r="A39" s="113" t="s">
        <v>0</v>
      </c>
      <c r="B39" s="265">
        <f>D21</f>
        <v>275</v>
      </c>
      <c r="C39" s="265"/>
      <c r="D39" s="265">
        <f>Q34</f>
        <v>264</v>
      </c>
      <c r="E39" s="265"/>
      <c r="F39" s="265">
        <f>R34</f>
        <v>264</v>
      </c>
      <c r="G39" s="265"/>
      <c r="H39" s="265">
        <f>B39-F39-J39-L39</f>
        <v>0</v>
      </c>
      <c r="I39" s="265"/>
      <c r="J39" s="265">
        <v>0</v>
      </c>
      <c r="K39" s="265"/>
      <c r="L39" s="265">
        <f>T34</f>
        <v>11</v>
      </c>
      <c r="M39" s="265"/>
      <c r="N39" s="130">
        <v>5</v>
      </c>
      <c r="O39" s="164">
        <v>0</v>
      </c>
      <c r="P39" s="131">
        <v>0</v>
      </c>
      <c r="Q39" s="352">
        <f>+F39/B21</f>
        <v>0.546583850931677</v>
      </c>
      <c r="R39" s="353"/>
      <c r="S39" s="263">
        <f>F39/D39</f>
        <v>1</v>
      </c>
      <c r="T39" s="353"/>
      <c r="U39" s="263">
        <f>+D21/B21</f>
        <v>0.5693581780538303</v>
      </c>
      <c r="V39" s="264"/>
      <c r="W39" s="264"/>
      <c r="X39" s="409">
        <f>B21-D21-N39-P39</f>
        <v>203</v>
      </c>
      <c r="Y39" s="410"/>
      <c r="Z39" s="366">
        <v>8</v>
      </c>
      <c r="AA39" s="366"/>
      <c r="AB39" s="366">
        <v>11</v>
      </c>
      <c r="AC39" s="366"/>
      <c r="AD39" s="366">
        <v>68</v>
      </c>
      <c r="AE39" s="366"/>
      <c r="AF39" s="412">
        <f>X39-Z39-AB39-AD39</f>
        <v>116</v>
      </c>
      <c r="AG39" s="412"/>
      <c r="AH39" s="413"/>
      <c r="AI39" s="128"/>
      <c r="AJ39" s="128"/>
      <c r="AK39" s="128"/>
      <c r="AL39" s="128"/>
      <c r="AM39" s="128"/>
      <c r="AN39" s="128"/>
      <c r="AO39" s="97"/>
      <c r="AP39" s="97"/>
      <c r="AQ39" s="127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416"/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416"/>
      <c r="BP39" s="416"/>
      <c r="BQ39" s="416"/>
      <c r="BR39" s="416"/>
      <c r="BS39" s="416"/>
      <c r="BT39" s="416"/>
      <c r="BU39" s="143"/>
      <c r="BV39" s="86"/>
      <c r="BW39" s="83"/>
      <c r="BX39" s="78"/>
    </row>
    <row r="40" spans="1:76" ht="20.25" customHeight="1">
      <c r="A40" s="113" t="s">
        <v>1</v>
      </c>
      <c r="B40" s="265">
        <f>O21</f>
        <v>175</v>
      </c>
      <c r="C40" s="265"/>
      <c r="D40" s="265">
        <f>AH34</f>
        <v>145</v>
      </c>
      <c r="E40" s="265"/>
      <c r="F40" s="265">
        <f>AK34</f>
        <v>145</v>
      </c>
      <c r="G40" s="265"/>
      <c r="H40" s="265">
        <f>B40-F40-J40-L40</f>
        <v>13</v>
      </c>
      <c r="I40" s="265"/>
      <c r="J40" s="265">
        <v>0</v>
      </c>
      <c r="K40" s="265"/>
      <c r="L40" s="265">
        <f>AQ34</f>
        <v>17</v>
      </c>
      <c r="M40" s="265"/>
      <c r="N40" s="130">
        <v>3</v>
      </c>
      <c r="O40" s="164">
        <v>0</v>
      </c>
      <c r="P40" s="131">
        <v>0</v>
      </c>
      <c r="Q40" s="352">
        <f>+F40/M21</f>
        <v>0.5471698113207547</v>
      </c>
      <c r="R40" s="353"/>
      <c r="S40" s="263">
        <f>F40/D40</f>
        <v>1</v>
      </c>
      <c r="T40" s="353"/>
      <c r="U40" s="263">
        <f>+O21/M21</f>
        <v>0.660377358490566</v>
      </c>
      <c r="V40" s="264"/>
      <c r="W40" s="264"/>
      <c r="X40" s="425">
        <f>M21-O21-N40-P40</f>
        <v>87</v>
      </c>
      <c r="Y40" s="265"/>
      <c r="Z40" s="384">
        <v>0</v>
      </c>
      <c r="AA40" s="384"/>
      <c r="AB40" s="384">
        <v>3</v>
      </c>
      <c r="AC40" s="384"/>
      <c r="AD40" s="384">
        <v>36</v>
      </c>
      <c r="AE40" s="384"/>
      <c r="AF40" s="265">
        <f>X40-Z40-AB40-AD40</f>
        <v>48</v>
      </c>
      <c r="AG40" s="265"/>
      <c r="AH40" s="443"/>
      <c r="AI40" s="132"/>
      <c r="AJ40" s="132"/>
      <c r="AK40" s="132"/>
      <c r="AL40" s="132"/>
      <c r="AM40" s="132"/>
      <c r="AN40" s="132"/>
      <c r="AO40" s="127"/>
      <c r="AP40" s="127"/>
      <c r="AQ40" s="127"/>
      <c r="AR40" s="442" t="s">
        <v>120</v>
      </c>
      <c r="AS40" s="442"/>
      <c r="AT40" s="442"/>
      <c r="AU40" s="442"/>
      <c r="AV40" s="442"/>
      <c r="AW40" s="442"/>
      <c r="AX40" s="442"/>
      <c r="AY40" s="442"/>
      <c r="AZ40" s="442"/>
      <c r="BA40" s="442"/>
      <c r="BB40" s="442"/>
      <c r="BC40" s="442"/>
      <c r="BD40" s="442"/>
      <c r="BE40" s="442"/>
      <c r="BF40" s="442"/>
      <c r="BG40" s="442"/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143"/>
      <c r="BV40" s="93"/>
      <c r="BW40" s="83"/>
      <c r="BX40" s="78"/>
    </row>
    <row r="41" spans="1:76" ht="20.25" customHeight="1" thickBot="1">
      <c r="A41" s="133" t="s">
        <v>2</v>
      </c>
      <c r="B41" s="271">
        <f>AA21</f>
        <v>1274</v>
      </c>
      <c r="C41" s="271"/>
      <c r="D41" s="271">
        <f>BC34+AI34</f>
        <v>1047</v>
      </c>
      <c r="E41" s="271"/>
      <c r="F41" s="271">
        <f>AL34+BK34</f>
        <v>1047</v>
      </c>
      <c r="G41" s="271"/>
      <c r="H41" s="265">
        <f>BS34+AO34</f>
        <v>34</v>
      </c>
      <c r="I41" s="265"/>
      <c r="J41" s="271">
        <v>0</v>
      </c>
      <c r="K41" s="271"/>
      <c r="L41" s="271">
        <f>BT34+AR34</f>
        <v>197</v>
      </c>
      <c r="M41" s="271"/>
      <c r="N41" s="134">
        <v>3</v>
      </c>
      <c r="O41" s="165">
        <v>3</v>
      </c>
      <c r="P41" s="135">
        <v>3</v>
      </c>
      <c r="Q41" s="354">
        <f>+F41/Y21</f>
        <v>0.682529335071708</v>
      </c>
      <c r="R41" s="355"/>
      <c r="S41" s="263">
        <f>F41/D41</f>
        <v>1</v>
      </c>
      <c r="T41" s="353"/>
      <c r="U41" s="263">
        <f>+AA21/Y21</f>
        <v>0.8305084745762712</v>
      </c>
      <c r="V41" s="264"/>
      <c r="W41" s="264"/>
      <c r="X41" s="400">
        <f>Y21-AA21-N41-O41-P41</f>
        <v>251</v>
      </c>
      <c r="Y41" s="401"/>
      <c r="Z41" s="372">
        <v>0</v>
      </c>
      <c r="AA41" s="372"/>
      <c r="AB41" s="372">
        <v>0</v>
      </c>
      <c r="AC41" s="372"/>
      <c r="AD41" s="372">
        <v>4</v>
      </c>
      <c r="AE41" s="372"/>
      <c r="AF41" s="401">
        <f>X41-Z41-AB41-AD41</f>
        <v>247</v>
      </c>
      <c r="AG41" s="401"/>
      <c r="AH41" s="426"/>
      <c r="AI41" s="132"/>
      <c r="AJ41" s="132"/>
      <c r="AK41" s="132"/>
      <c r="AL41" s="132"/>
      <c r="AM41" s="132"/>
      <c r="AN41" s="132"/>
      <c r="AO41" s="127"/>
      <c r="AP41" s="127"/>
      <c r="AQ41" s="136"/>
      <c r="AR41" s="442"/>
      <c r="AS41" s="442"/>
      <c r="AT41" s="442"/>
      <c r="AU41" s="442"/>
      <c r="AV41" s="442"/>
      <c r="AW41" s="442"/>
      <c r="AX41" s="442"/>
      <c r="AY41" s="442"/>
      <c r="AZ41" s="442"/>
      <c r="BA41" s="442"/>
      <c r="BB41" s="442"/>
      <c r="BC41" s="442"/>
      <c r="BD41" s="442"/>
      <c r="BE41" s="442"/>
      <c r="BF41" s="442"/>
      <c r="BG41" s="442"/>
      <c r="BH41" s="442"/>
      <c r="BI41" s="442"/>
      <c r="BJ41" s="442"/>
      <c r="BK41" s="442"/>
      <c r="BL41" s="442"/>
      <c r="BM41" s="442"/>
      <c r="BN41" s="442"/>
      <c r="BO41" s="442"/>
      <c r="BP41" s="442"/>
      <c r="BQ41" s="442"/>
      <c r="BR41" s="442"/>
      <c r="BS41" s="442"/>
      <c r="BT41" s="442"/>
      <c r="BU41" s="141"/>
      <c r="BV41" s="93"/>
      <c r="BW41" s="80"/>
      <c r="BX41" s="79"/>
    </row>
    <row r="42" spans="1:76" ht="21" customHeight="1" thickBot="1">
      <c r="A42" s="137" t="s">
        <v>85</v>
      </c>
      <c r="B42" s="335">
        <f>SUM(B39:C41)</f>
        <v>1724</v>
      </c>
      <c r="C42" s="335"/>
      <c r="D42" s="335">
        <f>SUM(D39:E41)</f>
        <v>1456</v>
      </c>
      <c r="E42" s="335"/>
      <c r="F42" s="335">
        <f>SUM(F39:G41)</f>
        <v>1456</v>
      </c>
      <c r="G42" s="335"/>
      <c r="H42" s="335">
        <f>SUM(H39:I41)</f>
        <v>47</v>
      </c>
      <c r="I42" s="335"/>
      <c r="J42" s="335">
        <f>SUM(J39:K41)</f>
        <v>0</v>
      </c>
      <c r="K42" s="335"/>
      <c r="L42" s="335">
        <f>SUM(L39:M41)</f>
        <v>225</v>
      </c>
      <c r="M42" s="335"/>
      <c r="N42" s="138">
        <f>SUM(N39:N41)</f>
        <v>11</v>
      </c>
      <c r="O42" s="166">
        <f>SUM(O39:O41)</f>
        <v>3</v>
      </c>
      <c r="P42" s="139">
        <f>SUM(P39:P41)</f>
        <v>3</v>
      </c>
      <c r="Q42" s="394" t="s">
        <v>85</v>
      </c>
      <c r="R42" s="395"/>
      <c r="S42" s="395"/>
      <c r="T42" s="395"/>
      <c r="U42" s="395"/>
      <c r="V42" s="395"/>
      <c r="W42" s="395"/>
      <c r="X42" s="427">
        <f>SUM(X39:Y41)</f>
        <v>541</v>
      </c>
      <c r="Y42" s="428"/>
      <c r="Z42" s="385">
        <f>SUM(Z39:AA41)</f>
        <v>8</v>
      </c>
      <c r="AA42" s="385"/>
      <c r="AB42" s="385">
        <f>SUM(AB39:AC41)</f>
        <v>14</v>
      </c>
      <c r="AC42" s="385"/>
      <c r="AD42" s="385">
        <f>SUM(AD39:AE41)</f>
        <v>108</v>
      </c>
      <c r="AE42" s="385"/>
      <c r="AF42" s="385">
        <f>SUM(AF39:AH41)</f>
        <v>411</v>
      </c>
      <c r="AG42" s="385"/>
      <c r="AH42" s="411"/>
      <c r="AI42" s="140"/>
      <c r="AJ42" s="140"/>
      <c r="AK42" s="140"/>
      <c r="AL42" s="140"/>
      <c r="AM42" s="140"/>
      <c r="AN42" s="140"/>
      <c r="AO42" s="140"/>
      <c r="AP42" s="140"/>
      <c r="AQ42" s="140"/>
      <c r="AR42" s="417" t="s">
        <v>140</v>
      </c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17"/>
      <c r="BL42" s="417"/>
      <c r="BM42" s="417"/>
      <c r="BN42" s="417"/>
      <c r="BO42" s="417"/>
      <c r="BP42" s="417"/>
      <c r="BQ42" s="417"/>
      <c r="BR42" s="417"/>
      <c r="BS42" s="417"/>
      <c r="BT42" s="417"/>
      <c r="BU42" s="141"/>
      <c r="BV42" s="93"/>
      <c r="BW42" s="80"/>
      <c r="BX42" s="78"/>
    </row>
    <row r="43" spans="1:75" ht="21" customHeight="1" thickBot="1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127"/>
      <c r="AQ43" s="127"/>
      <c r="AR43" s="417"/>
      <c r="AS43" s="417"/>
      <c r="AT43" s="417"/>
      <c r="AU43" s="417"/>
      <c r="AV43" s="417"/>
      <c r="AW43" s="417"/>
      <c r="AX43" s="417"/>
      <c r="AY43" s="417"/>
      <c r="AZ43" s="417"/>
      <c r="BA43" s="417"/>
      <c r="BB43" s="417"/>
      <c r="BC43" s="417"/>
      <c r="BD43" s="417"/>
      <c r="BE43" s="417"/>
      <c r="BF43" s="417"/>
      <c r="BG43" s="417"/>
      <c r="BH43" s="417"/>
      <c r="BI43" s="417"/>
      <c r="BJ43" s="417"/>
      <c r="BK43" s="417"/>
      <c r="BL43" s="417"/>
      <c r="BM43" s="417"/>
      <c r="BN43" s="417"/>
      <c r="BO43" s="417"/>
      <c r="BP43" s="417"/>
      <c r="BQ43" s="417"/>
      <c r="BR43" s="417"/>
      <c r="BS43" s="417"/>
      <c r="BT43" s="417"/>
      <c r="BU43" s="141"/>
      <c r="BV43" s="81"/>
      <c r="BW43" s="1" t="s">
        <v>49</v>
      </c>
    </row>
    <row r="44" spans="1:75" ht="20.25" customHeight="1" thickBot="1">
      <c r="A44" s="97"/>
      <c r="B44" s="272" t="s">
        <v>20</v>
      </c>
      <c r="C44" s="351"/>
      <c r="D44" s="351"/>
      <c r="E44" s="351"/>
      <c r="F44" s="351"/>
      <c r="G44" s="330"/>
      <c r="H44" s="375">
        <f>BU34</f>
        <v>0</v>
      </c>
      <c r="I44" s="97"/>
      <c r="J44" s="389" t="s">
        <v>60</v>
      </c>
      <c r="K44" s="390"/>
      <c r="L44" s="390"/>
      <c r="M44" s="390"/>
      <c r="N44" s="390"/>
      <c r="O44" s="390"/>
      <c r="P44" s="390"/>
      <c r="Q44" s="390"/>
      <c r="R44" s="390"/>
      <c r="S44" s="390"/>
      <c r="T44" s="391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127"/>
      <c r="AQ44" s="127"/>
      <c r="AR44" s="441" t="s">
        <v>126</v>
      </c>
      <c r="AS44" s="441"/>
      <c r="AT44" s="441"/>
      <c r="AU44" s="441"/>
      <c r="AV44" s="441"/>
      <c r="AW44" s="441"/>
      <c r="AX44" s="441"/>
      <c r="AY44" s="441"/>
      <c r="AZ44" s="441"/>
      <c r="BA44" s="441"/>
      <c r="BB44" s="441"/>
      <c r="BC44" s="441"/>
      <c r="BD44" s="441"/>
      <c r="BE44" s="441"/>
      <c r="BF44" s="441"/>
      <c r="BG44" s="441"/>
      <c r="BH44" s="441"/>
      <c r="BI44" s="441"/>
      <c r="BJ44" s="441"/>
      <c r="BK44" s="441"/>
      <c r="BL44" s="441"/>
      <c r="BM44" s="441"/>
      <c r="BN44" s="441"/>
      <c r="BO44" s="441"/>
      <c r="BP44" s="441"/>
      <c r="BQ44" s="441"/>
      <c r="BR44" s="441"/>
      <c r="BS44" s="441"/>
      <c r="BT44" s="441"/>
      <c r="BU44" s="140"/>
      <c r="BV44" s="81"/>
      <c r="BW44" s="1" t="s">
        <v>49</v>
      </c>
    </row>
    <row r="45" spans="1:74" ht="20.25" customHeight="1">
      <c r="A45" s="97"/>
      <c r="B45" s="273" t="s">
        <v>50</v>
      </c>
      <c r="C45" s="268"/>
      <c r="D45" s="268"/>
      <c r="E45" s="268" t="s">
        <v>51</v>
      </c>
      <c r="F45" s="268"/>
      <c r="G45" s="266"/>
      <c r="H45" s="376"/>
      <c r="I45" s="97"/>
      <c r="J45" s="392" t="s">
        <v>76</v>
      </c>
      <c r="K45" s="393"/>
      <c r="L45" s="393"/>
      <c r="M45" s="393"/>
      <c r="N45" s="393"/>
      <c r="O45" s="393"/>
      <c r="P45" s="393"/>
      <c r="Q45" s="393"/>
      <c r="R45" s="393"/>
      <c r="S45" s="393"/>
      <c r="T45" s="248">
        <v>1</v>
      </c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 t="s">
        <v>49</v>
      </c>
      <c r="AM45" s="97"/>
      <c r="AN45" s="97"/>
      <c r="AO45" s="97"/>
      <c r="AP45" s="127"/>
      <c r="AQ45" s="127"/>
      <c r="AR45" s="441" t="s">
        <v>128</v>
      </c>
      <c r="AS45" s="441"/>
      <c r="AT45" s="441"/>
      <c r="AU45" s="441"/>
      <c r="AV45" s="441"/>
      <c r="AW45" s="441"/>
      <c r="AX45" s="441"/>
      <c r="AY45" s="441"/>
      <c r="AZ45" s="441"/>
      <c r="BA45" s="441"/>
      <c r="BB45" s="441"/>
      <c r="BC45" s="441"/>
      <c r="BD45" s="441"/>
      <c r="BE45" s="441"/>
      <c r="BF45" s="441"/>
      <c r="BG45" s="441"/>
      <c r="BH45" s="441"/>
      <c r="BI45" s="441"/>
      <c r="BJ45" s="441"/>
      <c r="BK45" s="441"/>
      <c r="BL45" s="441"/>
      <c r="BM45" s="441"/>
      <c r="BN45" s="441"/>
      <c r="BO45" s="441"/>
      <c r="BP45" s="441"/>
      <c r="BQ45" s="441"/>
      <c r="BR45" s="441"/>
      <c r="BS45" s="441"/>
      <c r="BT45" s="441"/>
      <c r="BU45" s="144"/>
      <c r="BV45" s="81"/>
    </row>
    <row r="46" spans="1:74" ht="21" customHeight="1" thickBot="1">
      <c r="A46" s="97"/>
      <c r="B46" s="374">
        <v>0</v>
      </c>
      <c r="C46" s="372"/>
      <c r="D46" s="372"/>
      <c r="E46" s="372">
        <v>0</v>
      </c>
      <c r="F46" s="372"/>
      <c r="G46" s="373"/>
      <c r="H46" s="377"/>
      <c r="I46" s="97"/>
      <c r="J46" s="273" t="s">
        <v>26</v>
      </c>
      <c r="K46" s="268"/>
      <c r="L46" s="268"/>
      <c r="M46" s="268"/>
      <c r="N46" s="268"/>
      <c r="O46" s="268"/>
      <c r="P46" s="268"/>
      <c r="Q46" s="268"/>
      <c r="R46" s="268"/>
      <c r="S46" s="268"/>
      <c r="T46" s="249">
        <v>4</v>
      </c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441"/>
      <c r="AS46" s="441"/>
      <c r="AT46" s="441"/>
      <c r="AU46" s="441"/>
      <c r="AV46" s="441"/>
      <c r="AW46" s="441"/>
      <c r="AX46" s="441"/>
      <c r="AY46" s="441"/>
      <c r="AZ46" s="441"/>
      <c r="BA46" s="441"/>
      <c r="BB46" s="441"/>
      <c r="BC46" s="441"/>
      <c r="BD46" s="441"/>
      <c r="BE46" s="441"/>
      <c r="BF46" s="441"/>
      <c r="BG46" s="441"/>
      <c r="BH46" s="441"/>
      <c r="BI46" s="441"/>
      <c r="BJ46" s="441"/>
      <c r="BK46" s="441"/>
      <c r="BL46" s="441"/>
      <c r="BM46" s="441"/>
      <c r="BN46" s="441"/>
      <c r="BO46" s="441"/>
      <c r="BP46" s="441"/>
      <c r="BQ46" s="441"/>
      <c r="BR46" s="441"/>
      <c r="BS46" s="441"/>
      <c r="BT46" s="441"/>
      <c r="BU46" s="145"/>
      <c r="BV46" s="81"/>
    </row>
    <row r="47" spans="1:74" ht="20.25" customHeight="1">
      <c r="A47" s="97"/>
      <c r="B47" s="97"/>
      <c r="C47" s="97"/>
      <c r="D47" s="97"/>
      <c r="E47" s="97"/>
      <c r="F47" s="97"/>
      <c r="G47" s="97"/>
      <c r="H47" s="97"/>
      <c r="I47" s="97"/>
      <c r="J47" s="370" t="s">
        <v>58</v>
      </c>
      <c r="K47" s="371"/>
      <c r="L47" s="371"/>
      <c r="M47" s="371"/>
      <c r="N47" s="371"/>
      <c r="O47" s="371"/>
      <c r="P47" s="371"/>
      <c r="Q47" s="371"/>
      <c r="R47" s="371"/>
      <c r="S47" s="371"/>
      <c r="T47" s="249">
        <v>3</v>
      </c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142"/>
      <c r="BA47" s="154"/>
      <c r="BB47" s="154"/>
      <c r="BC47" s="154"/>
      <c r="BI47" s="154"/>
      <c r="BJ47" s="154"/>
      <c r="BK47" s="154"/>
      <c r="BL47" s="154"/>
      <c r="BM47" s="154"/>
      <c r="BN47" s="154"/>
      <c r="BO47" s="154"/>
      <c r="BP47" s="154"/>
      <c r="BQ47" s="154"/>
      <c r="BR47" s="154"/>
      <c r="BS47" s="154"/>
      <c r="BT47" s="154"/>
      <c r="BU47" s="145"/>
      <c r="BV47" s="81"/>
    </row>
    <row r="48" spans="1:75" ht="20.25" customHeight="1">
      <c r="A48" s="97"/>
      <c r="B48" s="97"/>
      <c r="C48" s="97"/>
      <c r="D48" s="97"/>
      <c r="E48" s="97"/>
      <c r="F48" s="97"/>
      <c r="G48" s="97"/>
      <c r="H48" s="97"/>
      <c r="I48" s="97"/>
      <c r="J48" s="370" t="s">
        <v>33</v>
      </c>
      <c r="K48" s="371"/>
      <c r="L48" s="371"/>
      <c r="M48" s="371"/>
      <c r="N48" s="371"/>
      <c r="O48" s="371"/>
      <c r="P48" s="371"/>
      <c r="Q48" s="371"/>
      <c r="R48" s="371"/>
      <c r="S48" s="371"/>
      <c r="T48" s="249">
        <v>4</v>
      </c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 t="s">
        <v>49</v>
      </c>
      <c r="AF48" s="97"/>
      <c r="AG48" s="97"/>
      <c r="AI48" s="97"/>
      <c r="AJ48" s="97"/>
      <c r="AL48" s="97"/>
      <c r="AM48" s="97"/>
      <c r="AN48" s="97"/>
      <c r="AO48" s="97"/>
      <c r="AP48" s="97"/>
      <c r="AQ48" s="97"/>
      <c r="AR48" s="157" t="s">
        <v>145</v>
      </c>
      <c r="AS48" s="157"/>
      <c r="AT48" s="157"/>
      <c r="AU48" s="157"/>
      <c r="AV48" s="157"/>
      <c r="AW48" s="157"/>
      <c r="AX48" s="157"/>
      <c r="AY48" s="142"/>
      <c r="AZ48" s="142"/>
      <c r="BB48" s="142"/>
      <c r="BC48" s="142"/>
      <c r="BD48" s="157"/>
      <c r="BE48" s="157"/>
      <c r="BF48" s="157"/>
      <c r="BG48" s="142"/>
      <c r="BH48" s="142"/>
      <c r="BJ48" s="142"/>
      <c r="BK48" s="142"/>
      <c r="BL48" s="142"/>
      <c r="BM48" s="142"/>
      <c r="BN48" s="142"/>
      <c r="BO48" s="142"/>
      <c r="BP48" s="142"/>
      <c r="BQ48" s="142"/>
      <c r="BR48" s="142"/>
      <c r="BS48" s="142"/>
      <c r="BT48" s="142"/>
      <c r="BV48" s="83"/>
      <c r="BW48" s="1" t="s">
        <v>49</v>
      </c>
    </row>
    <row r="49" spans="1:74" ht="20.25" customHeight="1" thickBot="1">
      <c r="A49" s="97"/>
      <c r="B49" s="97"/>
      <c r="C49" s="97"/>
      <c r="D49" s="97"/>
      <c r="E49" s="97"/>
      <c r="F49" s="97"/>
      <c r="G49" s="97"/>
      <c r="H49" s="97"/>
      <c r="I49" s="97"/>
      <c r="J49" s="378" t="s">
        <v>59</v>
      </c>
      <c r="K49" s="379"/>
      <c r="L49" s="379"/>
      <c r="M49" s="379"/>
      <c r="N49" s="379"/>
      <c r="O49" s="379"/>
      <c r="P49" s="379"/>
      <c r="Q49" s="379"/>
      <c r="R49" s="379"/>
      <c r="S49" s="379"/>
      <c r="T49" s="250">
        <v>2</v>
      </c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157" t="s">
        <v>146</v>
      </c>
      <c r="AS49" s="157"/>
      <c r="AT49" s="157"/>
      <c r="AU49" s="157"/>
      <c r="AV49" s="157"/>
      <c r="AW49" s="157"/>
      <c r="AX49" s="157"/>
      <c r="AY49" s="142"/>
      <c r="AZ49" s="142"/>
      <c r="BB49" s="142"/>
      <c r="BC49" s="142"/>
      <c r="BD49" s="157"/>
      <c r="BE49" s="157"/>
      <c r="BF49" s="157"/>
      <c r="BG49" s="142"/>
      <c r="BH49" s="142"/>
      <c r="BJ49" s="142"/>
      <c r="BK49" s="142"/>
      <c r="BL49" s="142"/>
      <c r="BM49" s="142"/>
      <c r="BN49" s="142"/>
      <c r="BO49" s="142"/>
      <c r="BP49" s="142"/>
      <c r="BQ49" s="142"/>
      <c r="BR49" s="142"/>
      <c r="BS49" s="142"/>
      <c r="BT49" s="142"/>
      <c r="BV49" s="83"/>
    </row>
    <row r="50" spans="1:74" ht="20.2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158" t="s">
        <v>143</v>
      </c>
      <c r="AS50" s="158"/>
      <c r="AT50" s="158"/>
      <c r="AU50" s="158"/>
      <c r="AV50" s="158"/>
      <c r="AW50" s="158"/>
      <c r="AY50" s="158"/>
      <c r="AZ50" s="158"/>
      <c r="BD50" s="158"/>
      <c r="BE50" s="158"/>
      <c r="BG50" s="158"/>
      <c r="BH50" s="158"/>
      <c r="BV50" s="83"/>
    </row>
    <row r="53" ht="20.25">
      <c r="AI53" s="1" t="s">
        <v>49</v>
      </c>
    </row>
    <row r="57" ht="20.25">
      <c r="AI57" s="1" t="s">
        <v>49</v>
      </c>
    </row>
    <row r="64" ht="20.25">
      <c r="CE64" s="1" t="s">
        <v>49</v>
      </c>
    </row>
  </sheetData>
  <sheetProtection/>
  <mergeCells count="312">
    <mergeCell ref="AY24:AY25"/>
    <mergeCell ref="BA24:BA25"/>
    <mergeCell ref="BK24:BK25"/>
    <mergeCell ref="BP24:BP25"/>
    <mergeCell ref="BQ24:BQ25"/>
    <mergeCell ref="A2:Q2"/>
    <mergeCell ref="A3:M3"/>
    <mergeCell ref="A4:J4"/>
    <mergeCell ref="BI24:BI25"/>
    <mergeCell ref="BJ24:BJ25"/>
    <mergeCell ref="R17:X17"/>
    <mergeCell ref="AC24:AC25"/>
    <mergeCell ref="H20:L20"/>
    <mergeCell ref="Y10:Z10"/>
    <mergeCell ref="Y11:Z11"/>
    <mergeCell ref="U36:W36"/>
    <mergeCell ref="Y12:Z12"/>
    <mergeCell ref="M16:N16"/>
    <mergeCell ref="H15:L15"/>
    <mergeCell ref="O21:P21"/>
    <mergeCell ref="U37:W37"/>
    <mergeCell ref="BG24:BG25"/>
    <mergeCell ref="BH24:BH25"/>
    <mergeCell ref="AZ24:AZ25"/>
    <mergeCell ref="BF24:BF25"/>
    <mergeCell ref="BE24:BE25"/>
    <mergeCell ref="AB24:AB25"/>
    <mergeCell ref="AU24:AU25"/>
    <mergeCell ref="AM24:AO24"/>
    <mergeCell ref="V29:W29"/>
    <mergeCell ref="AR45:BT46"/>
    <mergeCell ref="AF9:AL14"/>
    <mergeCell ref="X37:Y38"/>
    <mergeCell ref="Z38:AA38"/>
    <mergeCell ref="AB38:AC38"/>
    <mergeCell ref="AM13:AO13"/>
    <mergeCell ref="AM10:AO10"/>
    <mergeCell ref="AM11:AO11"/>
    <mergeCell ref="AF38:AH38"/>
    <mergeCell ref="X36:AH36"/>
    <mergeCell ref="AR44:BT44"/>
    <mergeCell ref="AR40:BT41"/>
    <mergeCell ref="R12:W12"/>
    <mergeCell ref="R16:X16"/>
    <mergeCell ref="Y14:Z14"/>
    <mergeCell ref="Y18:Z18"/>
    <mergeCell ref="AF40:AH40"/>
    <mergeCell ref="AB39:AC39"/>
    <mergeCell ref="Y15:Z15"/>
    <mergeCell ref="R15:W15"/>
    <mergeCell ref="O15:P15"/>
    <mergeCell ref="R7:AD7"/>
    <mergeCell ref="R8:X8"/>
    <mergeCell ref="R9:X9"/>
    <mergeCell ref="R10:X10"/>
    <mergeCell ref="R11:X11"/>
    <mergeCell ref="H7:P7"/>
    <mergeCell ref="H8:L8"/>
    <mergeCell ref="M9:N9"/>
    <mergeCell ref="M10:N10"/>
    <mergeCell ref="Y16:Z16"/>
    <mergeCell ref="Y21:Z21"/>
    <mergeCell ref="Y20:Z20"/>
    <mergeCell ref="Y17:Z17"/>
    <mergeCell ref="BT24:BT25"/>
    <mergeCell ref="BD24:BD25"/>
    <mergeCell ref="BC24:BC25"/>
    <mergeCell ref="BL24:BL25"/>
    <mergeCell ref="BM24:BM25"/>
    <mergeCell ref="BS24:BS25"/>
    <mergeCell ref="X40:Y40"/>
    <mergeCell ref="AF41:AH41"/>
    <mergeCell ref="Z42:AA42"/>
    <mergeCell ref="Z41:AA41"/>
    <mergeCell ref="AB41:AC41"/>
    <mergeCell ref="AD39:AE39"/>
    <mergeCell ref="Z40:AA40"/>
    <mergeCell ref="AB40:AC40"/>
    <mergeCell ref="X42:Y42"/>
    <mergeCell ref="AB42:AC42"/>
    <mergeCell ref="BR24:BR25"/>
    <mergeCell ref="BN24:BN25"/>
    <mergeCell ref="AA20:AD20"/>
    <mergeCell ref="Z37:AH37"/>
    <mergeCell ref="AW24:AW25"/>
    <mergeCell ref="AX24:AX25"/>
    <mergeCell ref="AG24:AI24"/>
    <mergeCell ref="AJ24:AL24"/>
    <mergeCell ref="AT23:AT25"/>
    <mergeCell ref="AU23:BU23"/>
    <mergeCell ref="Z39:AA39"/>
    <mergeCell ref="AP24:AR24"/>
    <mergeCell ref="BB24:BB25"/>
    <mergeCell ref="X39:Y39"/>
    <mergeCell ref="AF42:AH42"/>
    <mergeCell ref="AF39:AH39"/>
    <mergeCell ref="AD38:AE38"/>
    <mergeCell ref="AR38:BT39"/>
    <mergeCell ref="AR42:BT43"/>
    <mergeCell ref="BO24:BO25"/>
    <mergeCell ref="V32:W32"/>
    <mergeCell ref="AD40:AE40"/>
    <mergeCell ref="AD41:AE41"/>
    <mergeCell ref="AA21:AD21"/>
    <mergeCell ref="X41:Y41"/>
    <mergeCell ref="U40:W40"/>
    <mergeCell ref="U41:W41"/>
    <mergeCell ref="V34:W34"/>
    <mergeCell ref="V33:W33"/>
    <mergeCell ref="V30:W30"/>
    <mergeCell ref="AG17:AY17"/>
    <mergeCell ref="AA24:AA25"/>
    <mergeCell ref="M21:N21"/>
    <mergeCell ref="J46:S46"/>
    <mergeCell ref="H17:L17"/>
    <mergeCell ref="X23:AR23"/>
    <mergeCell ref="R19:X19"/>
    <mergeCell ref="R20:X20"/>
    <mergeCell ref="AE24:AE25"/>
    <mergeCell ref="AF24:AF25"/>
    <mergeCell ref="S40:T40"/>
    <mergeCell ref="S39:T39"/>
    <mergeCell ref="D42:E42"/>
    <mergeCell ref="J42:K42"/>
    <mergeCell ref="L40:M40"/>
    <mergeCell ref="H42:I42"/>
    <mergeCell ref="D40:E40"/>
    <mergeCell ref="F39:G39"/>
    <mergeCell ref="Q40:R40"/>
    <mergeCell ref="L42:M42"/>
    <mergeCell ref="J49:S49"/>
    <mergeCell ref="BU24:BU25"/>
    <mergeCell ref="V23:W25"/>
    <mergeCell ref="AD42:AE42"/>
    <mergeCell ref="X24:Z24"/>
    <mergeCell ref="AV24:AV25"/>
    <mergeCell ref="J44:T44"/>
    <mergeCell ref="J45:S45"/>
    <mergeCell ref="S41:T41"/>
    <mergeCell ref="Q42:W42"/>
    <mergeCell ref="B21:C21"/>
    <mergeCell ref="B19:C19"/>
    <mergeCell ref="D17:F17"/>
    <mergeCell ref="J48:S48"/>
    <mergeCell ref="E46:G46"/>
    <mergeCell ref="B46:D46"/>
    <mergeCell ref="H44:H46"/>
    <mergeCell ref="E45:G45"/>
    <mergeCell ref="B45:D45"/>
    <mergeCell ref="J47:S47"/>
    <mergeCell ref="A5:AT5"/>
    <mergeCell ref="B15:C15"/>
    <mergeCell ref="B16:C16"/>
    <mergeCell ref="B17:C17"/>
    <mergeCell ref="B18:C18"/>
    <mergeCell ref="L41:M41"/>
    <mergeCell ref="H12:L12"/>
    <mergeCell ref="AF15:AJ15"/>
    <mergeCell ref="O18:P18"/>
    <mergeCell ref="M13:N13"/>
    <mergeCell ref="O24:O25"/>
    <mergeCell ref="R24:R25"/>
    <mergeCell ref="O36:O38"/>
    <mergeCell ref="F24:F25"/>
    <mergeCell ref="H24:H25"/>
    <mergeCell ref="P36:P38"/>
    <mergeCell ref="B36:M36"/>
    <mergeCell ref="J38:K38"/>
    <mergeCell ref="J24:J25"/>
    <mergeCell ref="Q36:R36"/>
    <mergeCell ref="B44:G44"/>
    <mergeCell ref="Q39:R39"/>
    <mergeCell ref="Q41:R41"/>
    <mergeCell ref="C24:C25"/>
    <mergeCell ref="D24:D25"/>
    <mergeCell ref="D8:F8"/>
    <mergeCell ref="H14:L14"/>
    <mergeCell ref="H18:L18"/>
    <mergeCell ref="N36:N38"/>
    <mergeCell ref="Q38:R38"/>
    <mergeCell ref="D18:F18"/>
    <mergeCell ref="Y8:Z8"/>
    <mergeCell ref="Y9:Z9"/>
    <mergeCell ref="Y19:Z19"/>
    <mergeCell ref="Y13:Z13"/>
    <mergeCell ref="M19:N19"/>
    <mergeCell ref="H11:L11"/>
    <mergeCell ref="O17:P17"/>
    <mergeCell ref="M17:N17"/>
    <mergeCell ref="R18:X18"/>
    <mergeCell ref="D14:F14"/>
    <mergeCell ref="D16:F16"/>
    <mergeCell ref="B13:C13"/>
    <mergeCell ref="D15:F15"/>
    <mergeCell ref="H16:L16"/>
    <mergeCell ref="B14:C14"/>
    <mergeCell ref="D13:F13"/>
    <mergeCell ref="A7:F7"/>
    <mergeCell ref="D9:F9"/>
    <mergeCell ref="D10:F10"/>
    <mergeCell ref="D11:F11"/>
    <mergeCell ref="D12:F12"/>
    <mergeCell ref="B8:C8"/>
    <mergeCell ref="B9:C9"/>
    <mergeCell ref="B10:C10"/>
    <mergeCell ref="B11:C11"/>
    <mergeCell ref="AA12:AD12"/>
    <mergeCell ref="AA13:AD13"/>
    <mergeCell ref="AA14:AD14"/>
    <mergeCell ref="R13:X13"/>
    <mergeCell ref="O13:P13"/>
    <mergeCell ref="O14:P14"/>
    <mergeCell ref="R14:X14"/>
    <mergeCell ref="O8:P8"/>
    <mergeCell ref="H13:L13"/>
    <mergeCell ref="H10:L10"/>
    <mergeCell ref="O9:P9"/>
    <mergeCell ref="O10:P10"/>
    <mergeCell ref="M8:N8"/>
    <mergeCell ref="H9:L9"/>
    <mergeCell ref="F42:G42"/>
    <mergeCell ref="H41:I41"/>
    <mergeCell ref="B42:C42"/>
    <mergeCell ref="B40:C40"/>
    <mergeCell ref="B41:C41"/>
    <mergeCell ref="D41:E41"/>
    <mergeCell ref="F40:G40"/>
    <mergeCell ref="S36:T36"/>
    <mergeCell ref="V26:W26"/>
    <mergeCell ref="V31:W31"/>
    <mergeCell ref="O11:P11"/>
    <mergeCell ref="O12:P12"/>
    <mergeCell ref="B39:C39"/>
    <mergeCell ref="K24:K25"/>
    <mergeCell ref="B12:C12"/>
    <mergeCell ref="M12:N12"/>
    <mergeCell ref="M11:N11"/>
    <mergeCell ref="AA16:AD16"/>
    <mergeCell ref="M15:N15"/>
    <mergeCell ref="M14:N14"/>
    <mergeCell ref="R21:X21"/>
    <mergeCell ref="B20:C20"/>
    <mergeCell ref="D39:E39"/>
    <mergeCell ref="G24:G25"/>
    <mergeCell ref="M24:M25"/>
    <mergeCell ref="Q37:R37"/>
    <mergeCell ref="E24:E25"/>
    <mergeCell ref="V28:W28"/>
    <mergeCell ref="P24:P25"/>
    <mergeCell ref="S24:S25"/>
    <mergeCell ref="T24:T25"/>
    <mergeCell ref="AP14:AW14"/>
    <mergeCell ref="AA17:AD17"/>
    <mergeCell ref="AA18:AD18"/>
    <mergeCell ref="AA19:AD19"/>
    <mergeCell ref="O16:P16"/>
    <mergeCell ref="AF16:AW16"/>
    <mergeCell ref="AA11:AD11"/>
    <mergeCell ref="AA8:AD8"/>
    <mergeCell ref="AA9:AD9"/>
    <mergeCell ref="AA10:AD10"/>
    <mergeCell ref="AF7:AL8"/>
    <mergeCell ref="L24:L25"/>
    <mergeCell ref="Q24:Q25"/>
    <mergeCell ref="AD24:AD25"/>
    <mergeCell ref="M18:N18"/>
    <mergeCell ref="AA15:AD15"/>
    <mergeCell ref="AP7:AW7"/>
    <mergeCell ref="AP8:AW8"/>
    <mergeCell ref="AP9:AW9"/>
    <mergeCell ref="AP10:AW10"/>
    <mergeCell ref="AP11:AW11"/>
    <mergeCell ref="AM7:AO7"/>
    <mergeCell ref="AM8:AO8"/>
    <mergeCell ref="AM9:AO9"/>
    <mergeCell ref="AM12:AO12"/>
    <mergeCell ref="N24:N25"/>
    <mergeCell ref="S37:T37"/>
    <mergeCell ref="AP12:AW12"/>
    <mergeCell ref="A35:U35"/>
    <mergeCell ref="D21:F21"/>
    <mergeCell ref="A24:A25"/>
    <mergeCell ref="B24:B25"/>
    <mergeCell ref="AP13:AW13"/>
    <mergeCell ref="V27:W27"/>
    <mergeCell ref="AM15:AW15"/>
    <mergeCell ref="D37:M37"/>
    <mergeCell ref="M20:N20"/>
    <mergeCell ref="O19:P19"/>
    <mergeCell ref="O20:P20"/>
    <mergeCell ref="H21:L21"/>
    <mergeCell ref="I24:I25"/>
    <mergeCell ref="H19:L19"/>
    <mergeCell ref="B23:T23"/>
    <mergeCell ref="D19:F19"/>
    <mergeCell ref="D20:F20"/>
    <mergeCell ref="J41:K41"/>
    <mergeCell ref="A36:A38"/>
    <mergeCell ref="B37:C38"/>
    <mergeCell ref="D38:E38"/>
    <mergeCell ref="F41:G41"/>
    <mergeCell ref="J39:K39"/>
    <mergeCell ref="J40:K40"/>
    <mergeCell ref="H40:I40"/>
    <mergeCell ref="F38:G38"/>
    <mergeCell ref="U38:W38"/>
    <mergeCell ref="U39:W39"/>
    <mergeCell ref="L39:M39"/>
    <mergeCell ref="S38:T38"/>
    <mergeCell ref="H38:I38"/>
    <mergeCell ref="L38:M38"/>
    <mergeCell ref="H39:I39"/>
  </mergeCells>
  <printOptions horizontalCentered="1" verticalCentered="1"/>
  <pageMargins left="0" right="0" top="0.196850393700787" bottom="0.196850393700787" header="0.118110236220472" footer="0"/>
  <pageSetup horizontalDpi="600" verticalDpi="600" orientation="landscape" paperSize="9" scale="35" r:id="rId2"/>
  <ignoredErrors>
    <ignoredError sqref="B27" formulaRange="1"/>
    <ignoredError sqref="U30 U3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12"/>
  <sheetViews>
    <sheetView zoomScale="80" zoomScaleNormal="80" zoomScalePageLayoutView="0" workbookViewId="0" topLeftCell="A1">
      <selection activeCell="S24" sqref="S24"/>
    </sheetView>
  </sheetViews>
  <sheetFormatPr defaultColWidth="9.140625" defaultRowHeight="15"/>
  <cols>
    <col min="1" max="1" width="2.57421875" style="3" customWidth="1"/>
    <col min="2" max="2" width="12.421875" style="3" customWidth="1"/>
    <col min="3" max="3" width="9.140625" style="3" customWidth="1"/>
    <col min="4" max="5" width="12.7109375" style="3" customWidth="1"/>
    <col min="6" max="6" width="11.7109375" style="3" customWidth="1"/>
    <col min="7" max="7" width="12.421875" style="3" customWidth="1"/>
    <col min="8" max="8" width="12.57421875" style="3" customWidth="1"/>
    <col min="9" max="9" width="4.421875" style="3" customWidth="1"/>
    <col min="10" max="10" width="4.7109375" style="3" customWidth="1"/>
    <col min="11" max="11" width="2.8515625" style="3" customWidth="1"/>
    <col min="12" max="12" width="3.7109375" style="3" customWidth="1"/>
    <col min="13" max="13" width="3.00390625" style="3" customWidth="1"/>
    <col min="14" max="14" width="2.8515625" style="3" customWidth="1"/>
    <col min="15" max="15" width="0.13671875" style="3" customWidth="1"/>
    <col min="16" max="16" width="9.140625" style="3" hidden="1" customWidth="1"/>
    <col min="17" max="16384" width="9.140625" style="3" customWidth="1"/>
  </cols>
  <sheetData>
    <row r="1" spans="1:34" ht="20.25">
      <c r="A1" s="9"/>
      <c r="B1" s="9"/>
      <c r="C1" s="9"/>
      <c r="D1" s="9"/>
      <c r="E1" s="9"/>
      <c r="F1" s="9"/>
      <c r="G1" s="9"/>
      <c r="H1" s="9"/>
      <c r="I1" s="9"/>
      <c r="J1" s="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0.25">
      <c r="A2" s="9"/>
      <c r="B2" s="9"/>
      <c r="C2" s="9"/>
      <c r="D2" s="9"/>
      <c r="E2" s="9"/>
      <c r="F2" s="9"/>
      <c r="G2" s="9"/>
      <c r="H2" s="9"/>
      <c r="I2" s="9"/>
      <c r="J2" s="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4.25" customHeight="1">
      <c r="A3" s="9"/>
      <c r="B3" s="9"/>
      <c r="C3" s="9"/>
      <c r="D3" s="9"/>
      <c r="E3" s="9"/>
      <c r="F3" s="9"/>
      <c r="G3" s="9"/>
      <c r="H3" s="10"/>
      <c r="I3" s="9"/>
      <c r="J3" s="9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20.25" hidden="1">
      <c r="A4" s="9"/>
      <c r="B4" s="9"/>
      <c r="C4" s="9"/>
      <c r="D4" s="9"/>
      <c r="E4" s="9"/>
      <c r="F4" s="9"/>
      <c r="G4" s="9"/>
      <c r="H4" s="9"/>
      <c r="I4" s="9"/>
      <c r="J4" s="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0.25" hidden="1">
      <c r="A5" s="9"/>
      <c r="B5" s="9"/>
      <c r="C5" s="9"/>
      <c r="D5" s="9"/>
      <c r="E5" s="9"/>
      <c r="F5" s="9"/>
      <c r="G5" s="9"/>
      <c r="H5" s="9"/>
      <c r="I5" s="9"/>
      <c r="J5" s="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20.25" hidden="1">
      <c r="A6" s="9"/>
      <c r="B6" s="9"/>
      <c r="C6" s="9"/>
      <c r="D6" s="9"/>
      <c r="E6" s="9"/>
      <c r="F6" s="9"/>
      <c r="G6" s="9"/>
      <c r="H6" s="9"/>
      <c r="I6" s="9"/>
      <c r="J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63.75" customHeight="1">
      <c r="A7" s="35"/>
      <c r="B7" s="470" t="s">
        <v>134</v>
      </c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70"/>
      <c r="P7" s="470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4" customHeight="1">
      <c r="A8" s="9"/>
      <c r="B8" s="46"/>
      <c r="C8" s="180" t="s">
        <v>132</v>
      </c>
      <c r="D8" s="180"/>
      <c r="E8" s="180"/>
      <c r="F8" s="179"/>
      <c r="G8" s="45"/>
      <c r="H8" s="45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2.75" customHeight="1">
      <c r="A9" s="9"/>
      <c r="B9" s="35"/>
      <c r="C9" s="471" t="s">
        <v>144</v>
      </c>
      <c r="D9" s="471"/>
      <c r="E9" s="471"/>
      <c r="F9" s="471"/>
      <c r="G9" s="471"/>
      <c r="H9" s="471"/>
      <c r="I9" s="471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1.75" customHeight="1">
      <c r="A10" s="9"/>
      <c r="B10" s="35"/>
      <c r="C10" s="471"/>
      <c r="D10" s="471"/>
      <c r="E10" s="471"/>
      <c r="F10" s="471"/>
      <c r="G10" s="471"/>
      <c r="H10" s="471"/>
      <c r="I10" s="471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1.75" customHeight="1">
      <c r="A11" s="9"/>
      <c r="B11" s="45"/>
      <c r="C11" s="471"/>
      <c r="D11" s="471"/>
      <c r="E11" s="471"/>
      <c r="F11" s="471"/>
      <c r="G11" s="471"/>
      <c r="H11" s="471"/>
      <c r="I11" s="471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20.25">
      <c r="A12" s="9"/>
      <c r="B12" s="472"/>
      <c r="C12" s="472"/>
      <c r="D12" s="472"/>
      <c r="E12" s="472"/>
      <c r="F12" s="472"/>
      <c r="G12" s="472"/>
      <c r="H12" s="472"/>
      <c r="I12" s="9"/>
      <c r="J12" s="9"/>
      <c r="K12" s="5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21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21" thickBot="1">
      <c r="A14" s="9"/>
      <c r="B14" s="505" t="s">
        <v>42</v>
      </c>
      <c r="C14" s="499" t="s">
        <v>40</v>
      </c>
      <c r="D14" s="500"/>
      <c r="E14" s="496" t="s">
        <v>61</v>
      </c>
      <c r="F14" s="497"/>
      <c r="G14" s="497"/>
      <c r="H14" s="498"/>
      <c r="I14" s="9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20.25" customHeight="1">
      <c r="A15" s="9"/>
      <c r="B15" s="506"/>
      <c r="C15" s="501"/>
      <c r="D15" s="502"/>
      <c r="E15" s="481" t="s">
        <v>43</v>
      </c>
      <c r="F15" s="482"/>
      <c r="G15" s="479" t="s">
        <v>44</v>
      </c>
      <c r="H15" s="480"/>
      <c r="I15" s="9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1" thickBot="1">
      <c r="A16" s="9"/>
      <c r="B16" s="507"/>
      <c r="C16" s="503"/>
      <c r="D16" s="504"/>
      <c r="E16" s="53" t="s">
        <v>54</v>
      </c>
      <c r="F16" s="54" t="s">
        <v>55</v>
      </c>
      <c r="G16" s="40" t="s">
        <v>54</v>
      </c>
      <c r="H16" s="39" t="s">
        <v>55</v>
      </c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20.25">
      <c r="A17" s="9"/>
      <c r="B17" s="485" t="s">
        <v>38</v>
      </c>
      <c r="C17" s="475" t="s">
        <v>62</v>
      </c>
      <c r="D17" s="476"/>
      <c r="E17" s="19">
        <f>parc!S26</f>
        <v>0</v>
      </c>
      <c r="F17" s="55">
        <v>0</v>
      </c>
      <c r="G17" s="61">
        <v>0</v>
      </c>
      <c r="H17" s="20">
        <v>0</v>
      </c>
      <c r="I17" s="9"/>
      <c r="J17" s="9"/>
      <c r="K17" s="2"/>
      <c r="L17" s="2"/>
      <c r="M17" s="2"/>
      <c r="N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20.25">
      <c r="A18" s="9"/>
      <c r="B18" s="486"/>
      <c r="C18" s="477" t="s">
        <v>63</v>
      </c>
      <c r="D18" s="478"/>
      <c r="E18" s="21">
        <f>parc!S27</f>
        <v>0</v>
      </c>
      <c r="F18" s="56">
        <v>0</v>
      </c>
      <c r="G18" s="52">
        <v>0</v>
      </c>
      <c r="H18" s="22">
        <v>0</v>
      </c>
      <c r="I18" s="9"/>
      <c r="J18" s="9"/>
      <c r="K18" s="2"/>
      <c r="L18" s="2"/>
      <c r="M18" s="2"/>
      <c r="N18" s="4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0.25">
      <c r="A19" s="9"/>
      <c r="B19" s="486"/>
      <c r="C19" s="477" t="s">
        <v>27</v>
      </c>
      <c r="D19" s="478"/>
      <c r="E19" s="21">
        <f>parc!S28</f>
        <v>0</v>
      </c>
      <c r="F19" s="56">
        <v>0</v>
      </c>
      <c r="G19" s="52">
        <v>0</v>
      </c>
      <c r="H19" s="22">
        <v>0</v>
      </c>
      <c r="I19" s="9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20.25">
      <c r="A20" s="9"/>
      <c r="B20" s="486"/>
      <c r="C20" s="477" t="s">
        <v>30</v>
      </c>
      <c r="D20" s="478"/>
      <c r="E20" s="21">
        <f>parc!S29</f>
        <v>0</v>
      </c>
      <c r="F20" s="56">
        <v>0</v>
      </c>
      <c r="G20" s="52">
        <v>0</v>
      </c>
      <c r="H20" s="22">
        <v>0</v>
      </c>
      <c r="I20" s="9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0.25">
      <c r="A21" s="9"/>
      <c r="B21" s="486"/>
      <c r="C21" s="477" t="s">
        <v>34</v>
      </c>
      <c r="D21" s="478"/>
      <c r="E21" s="21">
        <f>parc!S30</f>
        <v>0</v>
      </c>
      <c r="F21" s="56">
        <v>0</v>
      </c>
      <c r="G21" s="52">
        <v>0</v>
      </c>
      <c r="H21" s="22">
        <v>0</v>
      </c>
      <c r="I21" s="9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20.25">
      <c r="A22" s="9"/>
      <c r="B22" s="486"/>
      <c r="C22" s="477" t="s">
        <v>35</v>
      </c>
      <c r="D22" s="478"/>
      <c r="E22" s="21">
        <f>parc!S31</f>
        <v>0</v>
      </c>
      <c r="F22" s="56">
        <v>0</v>
      </c>
      <c r="G22" s="52">
        <v>0</v>
      </c>
      <c r="H22" s="22">
        <v>0</v>
      </c>
      <c r="I22" s="47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0.25">
      <c r="A23" s="9"/>
      <c r="B23" s="486"/>
      <c r="C23" s="477" t="s">
        <v>100</v>
      </c>
      <c r="D23" s="478"/>
      <c r="E23" s="21">
        <f>parc!S32</f>
        <v>0</v>
      </c>
      <c r="F23" s="56">
        <v>0</v>
      </c>
      <c r="G23" s="52">
        <v>0</v>
      </c>
      <c r="H23" s="22">
        <v>0</v>
      </c>
      <c r="I23" s="9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1" thickBot="1">
      <c r="A24" s="9"/>
      <c r="B24" s="487"/>
      <c r="C24" s="473" t="s">
        <v>36</v>
      </c>
      <c r="D24" s="474"/>
      <c r="E24" s="57">
        <f>parc!S33</f>
        <v>0</v>
      </c>
      <c r="F24" s="59">
        <v>0</v>
      </c>
      <c r="G24" s="62">
        <v>0</v>
      </c>
      <c r="H24" s="24">
        <v>0</v>
      </c>
      <c r="J24" s="9"/>
      <c r="K24" s="2"/>
      <c r="L24" s="4"/>
      <c r="M24" s="4"/>
      <c r="N24" s="2"/>
      <c r="O24" s="4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1" thickBot="1">
      <c r="A25" s="9"/>
      <c r="B25" s="36" t="s">
        <v>45</v>
      </c>
      <c r="C25" s="29"/>
      <c r="D25" s="33"/>
      <c r="E25" s="32">
        <f>SUM(E17:E24)</f>
        <v>0</v>
      </c>
      <c r="F25" s="30">
        <f>SUM(F17:F24)</f>
        <v>0</v>
      </c>
      <c r="G25" s="58">
        <f>SUM(G17:G24)</f>
        <v>0</v>
      </c>
      <c r="H25" s="30">
        <f>SUM(H17:H24)</f>
        <v>0</v>
      </c>
      <c r="I25" s="9"/>
      <c r="J25" s="9"/>
      <c r="K25" s="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0.25">
      <c r="A26" s="9"/>
      <c r="B26" s="485" t="s">
        <v>39</v>
      </c>
      <c r="C26" s="481" t="s">
        <v>64</v>
      </c>
      <c r="D26" s="482"/>
      <c r="E26" s="51">
        <f>parc!AM26</f>
        <v>0</v>
      </c>
      <c r="F26" s="49">
        <v>0</v>
      </c>
      <c r="G26" s="41">
        <v>3</v>
      </c>
      <c r="H26" s="37">
        <v>0</v>
      </c>
      <c r="I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0.25">
      <c r="A27" s="9"/>
      <c r="B27" s="486"/>
      <c r="C27" s="477" t="s">
        <v>66</v>
      </c>
      <c r="D27" s="478"/>
      <c r="E27" s="21">
        <f>parc!AM27</f>
        <v>0</v>
      </c>
      <c r="F27" s="50">
        <v>0</v>
      </c>
      <c r="G27" s="43">
        <v>0</v>
      </c>
      <c r="H27" s="23">
        <v>0</v>
      </c>
      <c r="I27" s="9"/>
      <c r="J27" s="9"/>
      <c r="K27" s="2"/>
      <c r="L27" s="4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0.25">
      <c r="A28" s="9"/>
      <c r="B28" s="486"/>
      <c r="C28" s="477" t="s">
        <v>28</v>
      </c>
      <c r="D28" s="478"/>
      <c r="E28" s="21">
        <f>parc!AM28</f>
        <v>11</v>
      </c>
      <c r="F28" s="50">
        <v>0</v>
      </c>
      <c r="G28" s="43">
        <v>11</v>
      </c>
      <c r="H28" s="23">
        <v>0</v>
      </c>
      <c r="I28" s="9"/>
      <c r="J28" s="9"/>
      <c r="K28" s="2"/>
      <c r="L28" s="2"/>
      <c r="M28" s="2"/>
      <c r="N28" s="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21" thickBot="1">
      <c r="A29" s="9"/>
      <c r="B29" s="487"/>
      <c r="C29" s="473" t="s">
        <v>31</v>
      </c>
      <c r="D29" s="474"/>
      <c r="E29" s="57">
        <f>parc!AN29</f>
        <v>2</v>
      </c>
      <c r="F29" s="60">
        <v>0</v>
      </c>
      <c r="G29" s="44">
        <v>2</v>
      </c>
      <c r="H29" s="38">
        <v>0</v>
      </c>
      <c r="I29" s="9"/>
      <c r="J29" s="9"/>
      <c r="K29" s="2"/>
      <c r="L29" s="2"/>
      <c r="M29" s="2"/>
      <c r="N29" s="7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1" thickBot="1">
      <c r="A30" s="9"/>
      <c r="B30" s="36" t="s">
        <v>46</v>
      </c>
      <c r="C30" s="29"/>
      <c r="D30" s="31"/>
      <c r="E30" s="88">
        <f>SUM(E26:E29)</f>
        <v>13</v>
      </c>
      <c r="F30" s="89">
        <f>SUM(F26:F29)</f>
        <v>0</v>
      </c>
      <c r="G30" s="193">
        <f>SUM(G26:G29)</f>
        <v>16</v>
      </c>
      <c r="H30" s="194">
        <f>SUM(H26:H29)</f>
        <v>0</v>
      </c>
      <c r="I30" s="9"/>
      <c r="J30" s="9"/>
      <c r="K30" s="2"/>
      <c r="L30" s="2"/>
      <c r="M30" s="2"/>
      <c r="N30" s="7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20.25">
      <c r="A31" s="9"/>
      <c r="B31" s="491" t="s">
        <v>37</v>
      </c>
      <c r="C31" s="489" t="s">
        <v>24</v>
      </c>
      <c r="D31" s="490"/>
      <c r="E31" s="19">
        <f>parc!BS26</f>
        <v>2</v>
      </c>
      <c r="F31" s="190">
        <v>0</v>
      </c>
      <c r="G31" s="196">
        <v>7</v>
      </c>
      <c r="H31" s="20">
        <v>0</v>
      </c>
      <c r="I31" s="9"/>
      <c r="J31" s="9"/>
      <c r="K31" s="2"/>
      <c r="L31" s="2"/>
      <c r="M31" s="2" t="s">
        <v>67</v>
      </c>
      <c r="N31" s="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20.25">
      <c r="A32" s="9"/>
      <c r="B32" s="492"/>
      <c r="C32" s="484" t="s">
        <v>25</v>
      </c>
      <c r="D32" s="478"/>
      <c r="E32" s="21">
        <f>parc!BS27</f>
        <v>4</v>
      </c>
      <c r="F32" s="191">
        <v>0</v>
      </c>
      <c r="G32" s="197">
        <v>6</v>
      </c>
      <c r="H32" s="22">
        <v>0</v>
      </c>
      <c r="I32" s="9"/>
      <c r="J32" s="9"/>
      <c r="K32" s="2"/>
      <c r="L32" s="18"/>
      <c r="M32" s="2"/>
      <c r="N32" s="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20.25">
      <c r="A33" s="9"/>
      <c r="B33" s="492"/>
      <c r="C33" s="484" t="s">
        <v>29</v>
      </c>
      <c r="D33" s="478"/>
      <c r="E33" s="65">
        <f>parc!BS28</f>
        <v>0</v>
      </c>
      <c r="F33" s="191">
        <v>0</v>
      </c>
      <c r="G33" s="197">
        <v>0</v>
      </c>
      <c r="H33" s="22">
        <v>0</v>
      </c>
      <c r="I33" s="9"/>
      <c r="J33" s="9"/>
      <c r="K33" s="2"/>
      <c r="L33" s="2"/>
      <c r="N33" s="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20.25">
      <c r="A34" s="9"/>
      <c r="B34" s="492"/>
      <c r="C34" s="484" t="s">
        <v>32</v>
      </c>
      <c r="D34" s="478"/>
      <c r="E34" s="65">
        <f>parc!BS29</f>
        <v>2</v>
      </c>
      <c r="F34" s="191">
        <v>0</v>
      </c>
      <c r="G34" s="197">
        <v>9</v>
      </c>
      <c r="H34" s="22">
        <v>0</v>
      </c>
      <c r="I34" s="9"/>
      <c r="J34" s="9"/>
      <c r="K34" s="2"/>
      <c r="L34" s="2"/>
      <c r="M34" s="2"/>
      <c r="N34" s="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20.25">
      <c r="A35" s="9"/>
      <c r="B35" s="492"/>
      <c r="C35" s="484" t="s">
        <v>30</v>
      </c>
      <c r="D35" s="478"/>
      <c r="E35" s="21">
        <f>parc!BS30</f>
        <v>4</v>
      </c>
      <c r="F35" s="191">
        <v>1</v>
      </c>
      <c r="G35" s="197">
        <v>7</v>
      </c>
      <c r="H35" s="22">
        <v>0</v>
      </c>
      <c r="I35" s="9"/>
      <c r="J35" s="9"/>
      <c r="K35" s="2"/>
      <c r="L35" s="2"/>
      <c r="M35" s="2"/>
      <c r="N35" s="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20.25">
      <c r="A36" s="9"/>
      <c r="B36" s="492"/>
      <c r="C36" s="484" t="s">
        <v>35</v>
      </c>
      <c r="D36" s="478"/>
      <c r="E36" s="21">
        <f>parc!BS31</f>
        <v>3</v>
      </c>
      <c r="F36" s="191">
        <v>0</v>
      </c>
      <c r="G36" s="197">
        <v>9</v>
      </c>
      <c r="H36" s="22">
        <v>0</v>
      </c>
      <c r="I36" s="9"/>
      <c r="J36" s="9"/>
      <c r="K36" s="2"/>
      <c r="L36" s="2"/>
      <c r="M36" s="2"/>
      <c r="N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20.25">
      <c r="A37" s="9"/>
      <c r="B37" s="492"/>
      <c r="C37" s="484" t="s">
        <v>36</v>
      </c>
      <c r="D37" s="478"/>
      <c r="E37" s="21">
        <f>parc!BS32</f>
        <v>9</v>
      </c>
      <c r="F37" s="191">
        <v>0</v>
      </c>
      <c r="G37" s="197">
        <v>15</v>
      </c>
      <c r="H37" s="22">
        <v>0</v>
      </c>
      <c r="I37" s="9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20.25">
      <c r="A38" s="9"/>
      <c r="B38" s="492"/>
      <c r="C38" s="483" t="s">
        <v>100</v>
      </c>
      <c r="D38" s="474"/>
      <c r="E38" s="21">
        <f>parc!BS33</f>
        <v>7</v>
      </c>
      <c r="F38" s="191">
        <v>0</v>
      </c>
      <c r="G38" s="197">
        <v>9</v>
      </c>
      <c r="H38" s="22">
        <v>0</v>
      </c>
      <c r="I38" s="9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21" thickBot="1">
      <c r="A39" s="9"/>
      <c r="B39" s="493"/>
      <c r="C39" s="494" t="s">
        <v>31</v>
      </c>
      <c r="D39" s="495"/>
      <c r="E39" s="63">
        <f>parc!AO29</f>
        <v>3</v>
      </c>
      <c r="F39" s="192">
        <v>0</v>
      </c>
      <c r="G39" s="198">
        <v>3</v>
      </c>
      <c r="H39" s="24">
        <v>0</v>
      </c>
      <c r="I39" s="9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21" thickBot="1">
      <c r="A40" s="9"/>
      <c r="B40" s="28" t="s">
        <v>47</v>
      </c>
      <c r="C40" s="29"/>
      <c r="D40" s="29"/>
      <c r="E40" s="90">
        <f>SUM(E31:E39)</f>
        <v>34</v>
      </c>
      <c r="F40" s="91">
        <f>SUM(F31:F39)</f>
        <v>1</v>
      </c>
      <c r="G40" s="90">
        <f>SUM(G31:G39)</f>
        <v>65</v>
      </c>
      <c r="H40" s="195">
        <f>SUM(H31:H39)</f>
        <v>0</v>
      </c>
      <c r="I40" s="9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21" thickBot="1">
      <c r="A41" s="9"/>
      <c r="B41" s="25" t="s">
        <v>48</v>
      </c>
      <c r="C41" s="26"/>
      <c r="D41" s="26"/>
      <c r="E41" s="42">
        <f>SUM(E25+E30+E40)</f>
        <v>47</v>
      </c>
      <c r="F41" s="48">
        <f>SUM(F25+F30+F40)</f>
        <v>1</v>
      </c>
      <c r="G41" s="42">
        <f>SUM(G25+G30+G40)</f>
        <v>81</v>
      </c>
      <c r="H41" s="27">
        <f>SUM(H25+H30+H40)</f>
        <v>0</v>
      </c>
      <c r="I41" s="9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20.25">
      <c r="A42" s="9"/>
      <c r="B42" s="9"/>
      <c r="C42" s="9"/>
      <c r="D42" s="9"/>
      <c r="E42" s="9"/>
      <c r="F42" s="9"/>
      <c r="G42" s="9"/>
      <c r="H42" s="9"/>
      <c r="I42" s="9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20.25">
      <c r="A43" s="9"/>
      <c r="B43" s="9"/>
      <c r="C43" s="9"/>
      <c r="D43" s="9"/>
      <c r="E43" s="9"/>
      <c r="F43" s="9"/>
      <c r="G43" s="9"/>
      <c r="H43" s="9"/>
      <c r="I43" s="9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20.25">
      <c r="A44" s="70"/>
      <c r="B44" s="488"/>
      <c r="C44" s="488"/>
      <c r="D44" s="488"/>
      <c r="E44" s="488"/>
      <c r="F44" s="488"/>
      <c r="G44" s="488"/>
      <c r="H44" s="488"/>
      <c r="I44" s="488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8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8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8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8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8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8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8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8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8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8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8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8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8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8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8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8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8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8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8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8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8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8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8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8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8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8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8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8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8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8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8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8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8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8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8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8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8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8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8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8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8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8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8" ht="18.75">
      <c r="A111" s="2"/>
      <c r="B111" s="2"/>
      <c r="C111" s="2"/>
      <c r="D111" s="2"/>
      <c r="E111" s="2"/>
      <c r="F111" s="2"/>
      <c r="G111" s="2"/>
      <c r="H111" s="2"/>
    </row>
    <row r="112" ht="18.75">
      <c r="A112" s="2"/>
    </row>
  </sheetData>
  <sheetProtection/>
  <mergeCells count="33">
    <mergeCell ref="E14:H14"/>
    <mergeCell ref="C21:D21"/>
    <mergeCell ref="C23:D23"/>
    <mergeCell ref="C24:D24"/>
    <mergeCell ref="C14:D16"/>
    <mergeCell ref="B17:B24"/>
    <mergeCell ref="B14:B16"/>
    <mergeCell ref="B44:I44"/>
    <mergeCell ref="C27:D27"/>
    <mergeCell ref="C33:D33"/>
    <mergeCell ref="C36:D36"/>
    <mergeCell ref="C37:D37"/>
    <mergeCell ref="C32:D32"/>
    <mergeCell ref="C31:D31"/>
    <mergeCell ref="C34:D34"/>
    <mergeCell ref="B31:B39"/>
    <mergeCell ref="C39:D39"/>
    <mergeCell ref="C38:D38"/>
    <mergeCell ref="C35:D35"/>
    <mergeCell ref="C20:D20"/>
    <mergeCell ref="B26:B29"/>
    <mergeCell ref="C28:D28"/>
    <mergeCell ref="C26:D26"/>
    <mergeCell ref="B7:P7"/>
    <mergeCell ref="C9:I11"/>
    <mergeCell ref="B12:H12"/>
    <mergeCell ref="C29:D29"/>
    <mergeCell ref="C17:D17"/>
    <mergeCell ref="C18:D18"/>
    <mergeCell ref="C22:D22"/>
    <mergeCell ref="G15:H15"/>
    <mergeCell ref="E15:F15"/>
    <mergeCell ref="C19:D19"/>
  </mergeCells>
  <printOptions horizontalCentered="1" verticalCentered="1"/>
  <pageMargins left="0.65" right="0" top="0.75" bottom="0" header="0.3" footer="0"/>
  <pageSetup horizontalDpi="600" verticalDpi="600" orientation="portrait" paperSize="9" scale="80" r:id="rId2"/>
  <ignoredErrors>
    <ignoredError sqref="G40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Adrian Crit</cp:lastModifiedBy>
  <cp:lastPrinted>2022-02-28T06:17:08Z</cp:lastPrinted>
  <dcterms:created xsi:type="dcterms:W3CDTF">2011-09-28T18:00:34Z</dcterms:created>
  <dcterms:modified xsi:type="dcterms:W3CDTF">2022-05-11T13:46:11Z</dcterms:modified>
  <cp:category/>
  <cp:version/>
  <cp:contentType/>
  <cp:contentStatus/>
</cp:coreProperties>
</file>